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ddlibby/Desktop/STDF/5000 EV/"/>
    </mc:Choice>
  </mc:AlternateContent>
  <xr:revisionPtr revIDLastSave="0" documentId="13_ncr:1_{04B6B9A4-BA57-5D4E-8B90-57E88AECE9FF}" xr6:coauthVersionLast="47" xr6:coauthVersionMax="47" xr10:uidLastSave="{00000000-0000-0000-0000-000000000000}"/>
  <bookViews>
    <workbookView xWindow="4920" yWindow="860" windowWidth="29360" windowHeight="19960" xr2:uid="{38A46223-5BCF-0343-AE90-DF20FEA64848}"/>
  </bookViews>
  <sheets>
    <sheet name="Data" sheetId="1" r:id="rId1"/>
    <sheet name="Analysis and Graphs" sheetId="3" r:id="rId2"/>
    <sheet name="Lowest Cost per 200 Miles" sheetId="2" r:id="rId3"/>
  </sheets>
  <definedNames>
    <definedName name="_xlnm._FilterDatabase" localSheetId="0" hidden="1">Data!$A$5:$H$666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AT67" i="3" l="1"/>
  <c r="AT58" i="3"/>
  <c r="AT66" i="3"/>
  <c r="AT57" i="3"/>
  <c r="AT56" i="3"/>
  <c r="AT55" i="3"/>
  <c r="AT54" i="3"/>
  <c r="AT53" i="3"/>
  <c r="AT52" i="3"/>
  <c r="AT51" i="3"/>
  <c r="AT50" i="3"/>
  <c r="AT49" i="3"/>
  <c r="AT48" i="3"/>
  <c r="AT47" i="3"/>
  <c r="AT46" i="3"/>
  <c r="AT61" i="3"/>
  <c r="AT68" i="3"/>
  <c r="AT70" i="3"/>
  <c r="AT69" i="3"/>
  <c r="AT64" i="3"/>
  <c r="AT59" i="3"/>
  <c r="AT45" i="3"/>
  <c r="AD9" i="3"/>
  <c r="AD10" i="3" s="1"/>
  <c r="AD11" i="3" s="1"/>
  <c r="L40" i="3"/>
  <c r="L39" i="3"/>
  <c r="L38" i="3"/>
  <c r="L45" i="3"/>
  <c r="L44" i="3"/>
  <c r="L43" i="3"/>
  <c r="L42" i="3"/>
  <c r="L48" i="3"/>
  <c r="L49" i="3"/>
  <c r="N9" i="2"/>
  <c r="N8" i="2"/>
  <c r="N7" i="2"/>
  <c r="N10" i="2"/>
  <c r="N20" i="2"/>
  <c r="N19" i="2"/>
  <c r="N18" i="2"/>
  <c r="N17" i="2"/>
  <c r="N16" i="2"/>
  <c r="N15" i="2"/>
  <c r="N14" i="2"/>
  <c r="N13" i="2"/>
  <c r="N12" i="2"/>
  <c r="N11" i="2"/>
  <c r="L649" i="3"/>
  <c r="L648" i="3"/>
  <c r="L642" i="3"/>
  <c r="L636" i="3"/>
  <c r="L635" i="3"/>
  <c r="L634" i="3"/>
  <c r="L632" i="3"/>
  <c r="L623" i="3"/>
  <c r="L622" i="3"/>
  <c r="L618" i="3"/>
  <c r="L614" i="3"/>
  <c r="L613" i="3"/>
  <c r="L612" i="3"/>
  <c r="L605" i="3"/>
  <c r="L604" i="3"/>
  <c r="L602" i="3"/>
  <c r="L596" i="3"/>
  <c r="L590" i="3"/>
  <c r="L586" i="3"/>
  <c r="L584" i="3"/>
  <c r="L583" i="3"/>
  <c r="L582" i="3"/>
  <c r="L577" i="3"/>
  <c r="L576" i="3"/>
  <c r="L572" i="3"/>
  <c r="L563" i="3"/>
  <c r="L557" i="3"/>
  <c r="L556" i="3"/>
  <c r="L555" i="3"/>
  <c r="L551" i="3"/>
  <c r="L547" i="3"/>
  <c r="L545" i="3"/>
  <c r="L544" i="3"/>
  <c r="L542" i="3"/>
  <c r="L541" i="3"/>
  <c r="L540" i="3"/>
  <c r="L539" i="3"/>
  <c r="L536" i="3"/>
  <c r="L535" i="3"/>
  <c r="L532" i="3"/>
  <c r="L529" i="3"/>
  <c r="L527" i="3"/>
  <c r="AQ9" i="3"/>
  <c r="AN10" i="3"/>
  <c r="AN11" i="3" s="1"/>
  <c r="K649" i="3"/>
  <c r="K648" i="3"/>
  <c r="K525" i="3"/>
  <c r="M525" i="3" s="1"/>
  <c r="K523" i="3"/>
  <c r="M523" i="3" s="1"/>
  <c r="K522" i="3"/>
  <c r="M522" i="3" s="1"/>
  <c r="K381" i="3"/>
  <c r="M381" i="3" s="1"/>
  <c r="K521" i="3"/>
  <c r="M521" i="3" s="1"/>
  <c r="K380" i="3"/>
  <c r="M380" i="3" s="1"/>
  <c r="K520" i="3"/>
  <c r="M520" i="3" s="1"/>
  <c r="K241" i="3"/>
  <c r="M241" i="3" s="1"/>
  <c r="K379" i="3"/>
  <c r="M379" i="3" s="1"/>
  <c r="K240" i="3"/>
  <c r="M240" i="3" s="1"/>
  <c r="K239" i="3"/>
  <c r="M239" i="3" s="1"/>
  <c r="K642" i="3"/>
  <c r="K378" i="3"/>
  <c r="M378" i="3" s="1"/>
  <c r="K293" i="3"/>
  <c r="M293" i="3" s="1"/>
  <c r="K376" i="3"/>
  <c r="M376" i="3" s="1"/>
  <c r="K375" i="3"/>
  <c r="M375" i="3" s="1"/>
  <c r="K292" i="3"/>
  <c r="M292" i="3" s="1"/>
  <c r="K291" i="3"/>
  <c r="M291" i="3" s="1"/>
  <c r="K372" i="3"/>
  <c r="M372" i="3" s="1"/>
  <c r="K512" i="3"/>
  <c r="M512" i="3" s="1"/>
  <c r="K290" i="3"/>
  <c r="M290" i="3" s="1"/>
  <c r="K49" i="3"/>
  <c r="K203" i="3"/>
  <c r="M203" i="3" s="1"/>
  <c r="K636" i="3"/>
  <c r="K289" i="3"/>
  <c r="M289" i="3" s="1"/>
  <c r="K288" i="3"/>
  <c r="M288" i="3" s="1"/>
  <c r="K287" i="3"/>
  <c r="M287" i="3" s="1"/>
  <c r="K509" i="3"/>
  <c r="M509" i="3" s="1"/>
  <c r="K635" i="3"/>
  <c r="K508" i="3"/>
  <c r="M508" i="3" s="1"/>
  <c r="K634" i="3"/>
  <c r="K632" i="3"/>
  <c r="K286" i="3"/>
  <c r="M286" i="3" s="1"/>
  <c r="K367" i="3"/>
  <c r="M367" i="3" s="1"/>
  <c r="K33" i="3"/>
  <c r="M33" i="3" s="1"/>
  <c r="K48" i="3"/>
  <c r="K64" i="3"/>
  <c r="M64" i="3" s="1"/>
  <c r="K202" i="3"/>
  <c r="M202" i="3" s="1"/>
  <c r="K237" i="3"/>
  <c r="M237" i="3" s="1"/>
  <c r="K284" i="3"/>
  <c r="M284" i="3" s="1"/>
  <c r="K365" i="3"/>
  <c r="M365" i="3" s="1"/>
  <c r="K236" i="3"/>
  <c r="M236" i="3" s="1"/>
  <c r="K283" i="3"/>
  <c r="M283" i="3" s="1"/>
  <c r="K502" i="3"/>
  <c r="M502" i="3" s="1"/>
  <c r="K500" i="3"/>
  <c r="M500" i="3" s="1"/>
  <c r="K499" i="3"/>
  <c r="M499" i="3" s="1"/>
  <c r="K363" i="3"/>
  <c r="M363" i="3" s="1"/>
  <c r="K282" i="3"/>
  <c r="M282" i="3" s="1"/>
  <c r="K281" i="3"/>
  <c r="M281" i="3" s="1"/>
  <c r="K362" i="3"/>
  <c r="M362" i="3" s="1"/>
  <c r="K492" i="3"/>
  <c r="M492" i="3" s="1"/>
  <c r="K280" i="3"/>
  <c r="M280" i="3" s="1"/>
  <c r="K361" i="3"/>
  <c r="M361" i="3" s="1"/>
  <c r="K201" i="3"/>
  <c r="M201" i="3" s="1"/>
  <c r="K235" i="3"/>
  <c r="M235" i="3" s="1"/>
  <c r="K491" i="3"/>
  <c r="M491" i="3" s="1"/>
  <c r="K490" i="3"/>
  <c r="M490" i="3" s="1"/>
  <c r="K360" i="3"/>
  <c r="M360" i="3" s="1"/>
  <c r="K489" i="3"/>
  <c r="M489" i="3" s="1"/>
  <c r="K359" i="3"/>
  <c r="M359" i="3" s="1"/>
  <c r="K487" i="3"/>
  <c r="M487" i="3" s="1"/>
  <c r="K623" i="3"/>
  <c r="K486" i="3"/>
  <c r="M486" i="3" s="1"/>
  <c r="K622" i="3"/>
  <c r="K485" i="3"/>
  <c r="M485" i="3" s="1"/>
  <c r="K358" i="3"/>
  <c r="M358" i="3" s="1"/>
  <c r="K484" i="3"/>
  <c r="M484" i="3" s="1"/>
  <c r="K618" i="3"/>
  <c r="K483" i="3"/>
  <c r="M483" i="3" s="1"/>
  <c r="K357" i="3"/>
  <c r="M357" i="3" s="1"/>
  <c r="K481" i="3"/>
  <c r="M481" i="3" s="1"/>
  <c r="K480" i="3"/>
  <c r="M480" i="3" s="1"/>
  <c r="K614" i="3"/>
  <c r="K278" i="3"/>
  <c r="M278" i="3" s="1"/>
  <c r="K478" i="3"/>
  <c r="M478" i="3" s="1"/>
  <c r="K613" i="3"/>
  <c r="K477" i="3"/>
  <c r="M477" i="3" s="1"/>
  <c r="K355" i="3"/>
  <c r="M355" i="3" s="1"/>
  <c r="K354" i="3"/>
  <c r="M354" i="3" s="1"/>
  <c r="K475" i="3"/>
  <c r="M475" i="3" s="1"/>
  <c r="K612" i="3"/>
  <c r="K113" i="3"/>
  <c r="M113" i="3" s="1"/>
  <c r="K83" i="3"/>
  <c r="M83" i="3" s="1"/>
  <c r="K63" i="3"/>
  <c r="M63" i="3" s="1"/>
  <c r="K277" i="3"/>
  <c r="M277" i="3" s="1"/>
  <c r="K353" i="3"/>
  <c r="M353" i="3" s="1"/>
  <c r="K474" i="3"/>
  <c r="M474" i="3" s="1"/>
  <c r="K167" i="3"/>
  <c r="M167" i="3" s="1"/>
  <c r="K200" i="3"/>
  <c r="M200" i="3" s="1"/>
  <c r="K605" i="3"/>
  <c r="K604" i="3"/>
  <c r="K602" i="3"/>
  <c r="K352" i="3"/>
  <c r="M352" i="3" s="1"/>
  <c r="K471" i="3"/>
  <c r="M471" i="3" s="1"/>
  <c r="K112" i="3"/>
  <c r="M112" i="3" s="1"/>
  <c r="K142" i="3"/>
  <c r="M142" i="3" s="1"/>
  <c r="K351" i="3"/>
  <c r="M351" i="3" s="1"/>
  <c r="K350" i="3"/>
  <c r="M350" i="3" s="1"/>
  <c r="K596" i="3"/>
  <c r="K468" i="3"/>
  <c r="M468" i="3" s="1"/>
  <c r="K166" i="3"/>
  <c r="M166" i="3" s="1"/>
  <c r="K199" i="3"/>
  <c r="M199" i="3" s="1"/>
  <c r="K466" i="3"/>
  <c r="M466" i="3" s="1"/>
  <c r="K348" i="3"/>
  <c r="M348" i="3" s="1"/>
  <c r="K463" i="3"/>
  <c r="M463" i="3" s="1"/>
  <c r="K462" i="3"/>
  <c r="M462" i="3" s="1"/>
  <c r="K590" i="3"/>
  <c r="M590" i="3" s="1"/>
  <c r="K234" i="3"/>
  <c r="M234" i="3" s="1"/>
  <c r="K275" i="3"/>
  <c r="M275" i="3" s="1"/>
  <c r="K460" i="3"/>
  <c r="M460" i="3" s="1"/>
  <c r="K586" i="3"/>
  <c r="K584" i="3"/>
  <c r="K107" i="3"/>
  <c r="M107" i="3" s="1"/>
  <c r="K139" i="3"/>
  <c r="M139" i="3" s="1"/>
  <c r="K345" i="3"/>
  <c r="M345" i="3" s="1"/>
  <c r="K456" i="3"/>
  <c r="M456" i="3" s="1"/>
  <c r="K79" i="3"/>
  <c r="M79" i="3" s="1"/>
  <c r="K138" i="3"/>
  <c r="M138" i="3" s="1"/>
  <c r="K104" i="3"/>
  <c r="M104" i="3" s="1"/>
  <c r="K137" i="3"/>
  <c r="M137" i="3" s="1"/>
  <c r="K165" i="3"/>
  <c r="M165" i="3" s="1"/>
  <c r="K198" i="3"/>
  <c r="M198" i="3" s="1"/>
  <c r="K454" i="3"/>
  <c r="M454" i="3" s="1"/>
  <c r="K583" i="3"/>
  <c r="K273" i="3"/>
  <c r="M273" i="3" s="1"/>
  <c r="K344" i="3"/>
  <c r="M344" i="3" s="1"/>
  <c r="K453" i="3"/>
  <c r="M453" i="3" s="1"/>
  <c r="K272" i="3"/>
  <c r="M272" i="3" s="1"/>
  <c r="K103" i="3"/>
  <c r="M103" i="3" s="1"/>
  <c r="K343" i="3"/>
  <c r="M343" i="3" s="1"/>
  <c r="K136" i="3"/>
  <c r="M136" i="3" s="1"/>
  <c r="K582" i="3"/>
  <c r="K45" i="3"/>
  <c r="K60" i="3"/>
  <c r="M60" i="3" s="1"/>
  <c r="K78" i="3"/>
  <c r="M78" i="3" s="1"/>
  <c r="K342" i="3"/>
  <c r="M342" i="3" s="1"/>
  <c r="K451" i="3"/>
  <c r="M451" i="3" s="1"/>
  <c r="K341" i="3"/>
  <c r="M341" i="3" s="1"/>
  <c r="K340" i="3"/>
  <c r="M340" i="3" s="1"/>
  <c r="K449" i="3"/>
  <c r="M449" i="3" s="1"/>
  <c r="K448" i="3"/>
  <c r="M448" i="3" s="1"/>
  <c r="K339" i="3"/>
  <c r="M339" i="3" s="1"/>
  <c r="K447" i="3"/>
  <c r="M447" i="3" s="1"/>
  <c r="K577" i="3"/>
  <c r="K576" i="3"/>
  <c r="K338" i="3"/>
  <c r="M338" i="3" s="1"/>
  <c r="K197" i="3"/>
  <c r="M197" i="3" s="1"/>
  <c r="K233" i="3"/>
  <c r="M233" i="3" s="1"/>
  <c r="K572" i="3"/>
  <c r="K337" i="3"/>
  <c r="M337" i="3" s="1"/>
  <c r="K232" i="3"/>
  <c r="M232" i="3" s="1"/>
  <c r="K269" i="3"/>
  <c r="M269" i="3" s="1"/>
  <c r="K268" i="3"/>
  <c r="M268" i="3" s="1"/>
  <c r="K267" i="3"/>
  <c r="M267" i="3" s="1"/>
  <c r="K445" i="3"/>
  <c r="M445" i="3" s="1"/>
  <c r="K164" i="3"/>
  <c r="M164" i="3" s="1"/>
  <c r="K195" i="3"/>
  <c r="M195" i="3" s="1"/>
  <c r="K102" i="3"/>
  <c r="M102" i="3" s="1"/>
  <c r="K135" i="3"/>
  <c r="M135" i="3" s="1"/>
  <c r="K163" i="3"/>
  <c r="M163" i="3" s="1"/>
  <c r="K101" i="3"/>
  <c r="M101" i="3" s="1"/>
  <c r="K134" i="3"/>
  <c r="M134" i="3" s="1"/>
  <c r="K335" i="3"/>
  <c r="M335" i="3" s="1"/>
  <c r="K444" i="3"/>
  <c r="M444" i="3" s="1"/>
  <c r="K443" i="3"/>
  <c r="M443" i="3" s="1"/>
  <c r="K334" i="3"/>
  <c r="M334" i="3" s="1"/>
  <c r="K442" i="3"/>
  <c r="M442" i="3" s="1"/>
  <c r="K333" i="3"/>
  <c r="M333" i="3" s="1"/>
  <c r="K100" i="3"/>
  <c r="M100" i="3" s="1"/>
  <c r="K133" i="3"/>
  <c r="M133" i="3" s="1"/>
  <c r="K332" i="3"/>
  <c r="M332" i="3" s="1"/>
  <c r="K441" i="3"/>
  <c r="M441" i="3" s="1"/>
  <c r="K440" i="3"/>
  <c r="M440" i="3" s="1"/>
  <c r="K439" i="3"/>
  <c r="M439" i="3" s="1"/>
  <c r="K26" i="3"/>
  <c r="M26" i="3" s="1"/>
  <c r="K31" i="3"/>
  <c r="M31" i="3" s="1"/>
  <c r="K265" i="3"/>
  <c r="M265" i="3" s="1"/>
  <c r="K76" i="3"/>
  <c r="M76" i="3" s="1"/>
  <c r="K264" i="3"/>
  <c r="M264" i="3" s="1"/>
  <c r="K436" i="3"/>
  <c r="M436" i="3" s="1"/>
  <c r="K563" i="3"/>
  <c r="K75" i="3"/>
  <c r="M75" i="3" s="1"/>
  <c r="K263" i="3"/>
  <c r="M263" i="3" s="1"/>
  <c r="K330" i="3"/>
  <c r="M330" i="3" s="1"/>
  <c r="K329" i="3"/>
  <c r="M329" i="3" s="1"/>
  <c r="K328" i="3"/>
  <c r="M328" i="3" s="1"/>
  <c r="K434" i="3"/>
  <c r="M434" i="3" s="1"/>
  <c r="K132" i="3"/>
  <c r="M132" i="3" s="1"/>
  <c r="K162" i="3"/>
  <c r="M162" i="3" s="1"/>
  <c r="K327" i="3"/>
  <c r="M327" i="3" s="1"/>
  <c r="K433" i="3"/>
  <c r="M433" i="3" s="1"/>
  <c r="K326" i="3"/>
  <c r="M326" i="3" s="1"/>
  <c r="K432" i="3"/>
  <c r="M432" i="3" s="1"/>
  <c r="K131" i="3"/>
  <c r="M131" i="3" s="1"/>
  <c r="K161" i="3"/>
  <c r="M161" i="3" s="1"/>
  <c r="K431" i="3"/>
  <c r="M431" i="3" s="1"/>
  <c r="K430" i="3"/>
  <c r="M430" i="3" s="1"/>
  <c r="K97" i="3"/>
  <c r="M97" i="3" s="1"/>
  <c r="K96" i="3"/>
  <c r="M96" i="3" s="1"/>
  <c r="K130" i="3"/>
  <c r="M130" i="3" s="1"/>
  <c r="K160" i="3"/>
  <c r="M160" i="3" s="1"/>
  <c r="K192" i="3"/>
  <c r="M192" i="3" s="1"/>
  <c r="K325" i="3"/>
  <c r="M325" i="3" s="1"/>
  <c r="K429" i="3"/>
  <c r="M429" i="3" s="1"/>
  <c r="K428" i="3"/>
  <c r="M428" i="3" s="1"/>
  <c r="K427" i="3"/>
  <c r="M427" i="3" s="1"/>
  <c r="K426" i="3"/>
  <c r="M426" i="3" s="1"/>
  <c r="K557" i="3"/>
  <c r="K95" i="3"/>
  <c r="M95" i="3" s="1"/>
  <c r="K129" i="3"/>
  <c r="M129" i="3" s="1"/>
  <c r="K128" i="3"/>
  <c r="M128" i="3" s="1"/>
  <c r="K191" i="3"/>
  <c r="M191" i="3" s="1"/>
  <c r="K230" i="3"/>
  <c r="M230" i="3" s="1"/>
  <c r="K425" i="3"/>
  <c r="M425" i="3" s="1"/>
  <c r="K424" i="3"/>
  <c r="M424" i="3" s="1"/>
  <c r="K556" i="3"/>
  <c r="M556" i="3" s="1"/>
  <c r="K190" i="3"/>
  <c r="M190" i="3" s="1"/>
  <c r="K229" i="3"/>
  <c r="M229" i="3" s="1"/>
  <c r="K261" i="3"/>
  <c r="M261" i="3" s="1"/>
  <c r="K324" i="3"/>
  <c r="M324" i="3" s="1"/>
  <c r="K555" i="3"/>
  <c r="K423" i="3"/>
  <c r="M423" i="3" s="1"/>
  <c r="K228" i="3"/>
  <c r="M228" i="3" s="1"/>
  <c r="K260" i="3"/>
  <c r="M260" i="3" s="1"/>
  <c r="K30" i="3"/>
  <c r="M30" i="3" s="1"/>
  <c r="K44" i="3"/>
  <c r="K59" i="3"/>
  <c r="M59" i="3" s="1"/>
  <c r="K74" i="3"/>
  <c r="M74" i="3" s="1"/>
  <c r="K94" i="3"/>
  <c r="M94" i="3" s="1"/>
  <c r="K73" i="3"/>
  <c r="M73" i="3" s="1"/>
  <c r="K93" i="3"/>
  <c r="M93" i="3" s="1"/>
  <c r="K127" i="3"/>
  <c r="M127" i="3" s="1"/>
  <c r="K422" i="3"/>
  <c r="M422" i="3" s="1"/>
  <c r="K421" i="3"/>
  <c r="M421" i="3" s="1"/>
  <c r="K420" i="3"/>
  <c r="M420" i="3" s="1"/>
  <c r="K419" i="3"/>
  <c r="M419" i="3" s="1"/>
  <c r="K418" i="3"/>
  <c r="M418" i="3" s="1"/>
  <c r="K417" i="3"/>
  <c r="M417" i="3" s="1"/>
  <c r="K321" i="3"/>
  <c r="M321" i="3" s="1"/>
  <c r="K551" i="3"/>
  <c r="M551" i="3" s="1"/>
  <c r="K126" i="3"/>
  <c r="M126" i="3" s="1"/>
  <c r="K159" i="3"/>
  <c r="M159" i="3" s="1"/>
  <c r="K43" i="3"/>
  <c r="K58" i="3"/>
  <c r="M58" i="3" s="1"/>
  <c r="K72" i="3"/>
  <c r="M72" i="3" s="1"/>
  <c r="K42" i="3"/>
  <c r="K57" i="3"/>
  <c r="M57" i="3" s="1"/>
  <c r="K71" i="3"/>
  <c r="M71" i="3" s="1"/>
  <c r="K227" i="3"/>
  <c r="M227" i="3" s="1"/>
  <c r="K189" i="3"/>
  <c r="M189" i="3" s="1"/>
  <c r="K226" i="3"/>
  <c r="M226" i="3" s="1"/>
  <c r="K258" i="3"/>
  <c r="M258" i="3" s="1"/>
  <c r="K320" i="3"/>
  <c r="M320" i="3" s="1"/>
  <c r="K188" i="3"/>
  <c r="M188" i="3" s="1"/>
  <c r="K125" i="3"/>
  <c r="M125" i="3" s="1"/>
  <c r="K157" i="3"/>
  <c r="M157" i="3" s="1"/>
  <c r="K187" i="3"/>
  <c r="M187" i="3" s="1"/>
  <c r="K319" i="3"/>
  <c r="M319" i="3" s="1"/>
  <c r="K416" i="3"/>
  <c r="M416" i="3" s="1"/>
  <c r="K186" i="3"/>
  <c r="M186" i="3" s="1"/>
  <c r="K414" i="3"/>
  <c r="M414" i="3" s="1"/>
  <c r="K547" i="3"/>
  <c r="K413" i="3"/>
  <c r="M413" i="3" s="1"/>
  <c r="K545" i="3"/>
  <c r="M545" i="3" s="1"/>
  <c r="K544" i="3"/>
  <c r="K317" i="3"/>
  <c r="M317" i="3" s="1"/>
  <c r="K256" i="3"/>
  <c r="M256" i="3" s="1"/>
  <c r="K315" i="3"/>
  <c r="M315" i="3" s="1"/>
  <c r="K411" i="3"/>
  <c r="M411" i="3" s="1"/>
  <c r="K185" i="3"/>
  <c r="M185" i="3" s="1"/>
  <c r="K224" i="3"/>
  <c r="M224" i="3" s="1"/>
  <c r="K222" i="3"/>
  <c r="M222" i="3" s="1"/>
  <c r="K314" i="3"/>
  <c r="M314" i="3" s="1"/>
  <c r="K410" i="3"/>
  <c r="M410" i="3" s="1"/>
  <c r="K542" i="3"/>
  <c r="K90" i="3"/>
  <c r="M90" i="3" s="1"/>
  <c r="K123" i="3"/>
  <c r="M123" i="3" s="1"/>
  <c r="K156" i="3"/>
  <c r="M156" i="3" s="1"/>
  <c r="K184" i="3"/>
  <c r="M184" i="3" s="1"/>
  <c r="K183" i="3"/>
  <c r="M183" i="3" s="1"/>
  <c r="K221" i="3"/>
  <c r="M221" i="3" s="1"/>
  <c r="K254" i="3"/>
  <c r="M254" i="3" s="1"/>
  <c r="K313" i="3"/>
  <c r="M313" i="3" s="1"/>
  <c r="K182" i="3"/>
  <c r="M182" i="3" s="1"/>
  <c r="K89" i="3"/>
  <c r="M89" i="3" s="1"/>
  <c r="K122" i="3"/>
  <c r="M122" i="3" s="1"/>
  <c r="K541" i="3"/>
  <c r="K155" i="3"/>
  <c r="M155" i="3" s="1"/>
  <c r="K29" i="3"/>
  <c r="M29" i="3" s="1"/>
  <c r="K56" i="3"/>
  <c r="M56" i="3" s="1"/>
  <c r="K88" i="3"/>
  <c r="M88" i="3" s="1"/>
  <c r="K154" i="3"/>
  <c r="M154" i="3" s="1"/>
  <c r="K409" i="3"/>
  <c r="M409" i="3" s="1"/>
  <c r="K253" i="3"/>
  <c r="M253" i="3" s="1"/>
  <c r="K312" i="3"/>
  <c r="M312" i="3" s="1"/>
  <c r="K408" i="3"/>
  <c r="M408" i="3" s="1"/>
  <c r="K220" i="3"/>
  <c r="M220" i="3" s="1"/>
  <c r="K540" i="3"/>
  <c r="K219" i="3"/>
  <c r="M219" i="3" s="1"/>
  <c r="K252" i="3"/>
  <c r="M252" i="3" s="1"/>
  <c r="K218" i="3"/>
  <c r="M218" i="3" s="1"/>
  <c r="K251" i="3"/>
  <c r="M251" i="3" s="1"/>
  <c r="K407" i="3"/>
  <c r="M407" i="3" s="1"/>
  <c r="K539" i="3"/>
  <c r="K406" i="3"/>
  <c r="M406" i="3" s="1"/>
  <c r="K87" i="3"/>
  <c r="M87" i="3" s="1"/>
  <c r="K55" i="3"/>
  <c r="M55" i="3" s="1"/>
  <c r="K70" i="3"/>
  <c r="M70" i="3" s="1"/>
  <c r="K153" i="3"/>
  <c r="M153" i="3" s="1"/>
  <c r="K179" i="3"/>
  <c r="M179" i="3" s="1"/>
  <c r="K311" i="3"/>
  <c r="M311" i="3" s="1"/>
  <c r="K310" i="3"/>
  <c r="M310" i="3" s="1"/>
  <c r="K405" i="3"/>
  <c r="M405" i="3" s="1"/>
  <c r="K40" i="3"/>
  <c r="K307" i="3"/>
  <c r="M307" i="3" s="1"/>
  <c r="K216" i="3"/>
  <c r="M216" i="3" s="1"/>
  <c r="K178" i="3"/>
  <c r="M178" i="3" s="1"/>
  <c r="K152" i="3"/>
  <c r="M152" i="3" s="1"/>
  <c r="K151" i="3"/>
  <c r="M151" i="3" s="1"/>
  <c r="K39" i="3"/>
  <c r="M39" i="3" s="1"/>
  <c r="K54" i="3"/>
  <c r="M54" i="3" s="1"/>
  <c r="K69" i="3"/>
  <c r="M69" i="3" s="1"/>
  <c r="K68" i="3"/>
  <c r="M68" i="3" s="1"/>
  <c r="K86" i="3"/>
  <c r="M86" i="3" s="1"/>
  <c r="K536" i="3"/>
  <c r="K215" i="3"/>
  <c r="M215" i="3" s="1"/>
  <c r="K404" i="3"/>
  <c r="M404" i="3" s="1"/>
  <c r="K535" i="3"/>
  <c r="K306" i="3"/>
  <c r="M306" i="3" s="1"/>
  <c r="K214" i="3"/>
  <c r="M214" i="3" s="1"/>
  <c r="K249" i="3"/>
  <c r="M249" i="3" s="1"/>
  <c r="K120" i="3"/>
  <c r="M120" i="3" s="1"/>
  <c r="K150" i="3"/>
  <c r="M150" i="3" s="1"/>
  <c r="K38" i="3"/>
  <c r="M38" i="3" s="1"/>
  <c r="K53" i="3"/>
  <c r="M53" i="3" s="1"/>
  <c r="K119" i="3"/>
  <c r="M119" i="3" s="1"/>
  <c r="K149" i="3"/>
  <c r="M149" i="3" s="1"/>
  <c r="K176" i="3"/>
  <c r="M176" i="3" s="1"/>
  <c r="K52" i="3"/>
  <c r="M52" i="3" s="1"/>
  <c r="K67" i="3"/>
  <c r="M67" i="3" s="1"/>
  <c r="K85" i="3"/>
  <c r="M85" i="3" s="1"/>
  <c r="K118" i="3"/>
  <c r="M118" i="3" s="1"/>
  <c r="K175" i="3"/>
  <c r="M175" i="3" s="1"/>
  <c r="K401" i="3"/>
  <c r="M401" i="3" s="1"/>
  <c r="K532" i="3"/>
  <c r="M532" i="3" s="1"/>
  <c r="K248" i="3"/>
  <c r="M248" i="3" s="1"/>
  <c r="K304" i="3"/>
  <c r="M304" i="3" s="1"/>
  <c r="K400" i="3"/>
  <c r="M400" i="3" s="1"/>
  <c r="K303" i="3"/>
  <c r="M303" i="3" s="1"/>
  <c r="K399" i="3"/>
  <c r="M399" i="3" s="1"/>
  <c r="K174" i="3"/>
  <c r="M174" i="3" s="1"/>
  <c r="K213" i="3"/>
  <c r="M213" i="3" s="1"/>
  <c r="K247" i="3"/>
  <c r="M247" i="3" s="1"/>
  <c r="K302" i="3"/>
  <c r="M302" i="3" s="1"/>
  <c r="K398" i="3"/>
  <c r="M398" i="3" s="1"/>
  <c r="K212" i="3"/>
  <c r="M212" i="3" s="1"/>
  <c r="K211" i="3"/>
  <c r="M211" i="3" s="1"/>
  <c r="K210" i="3"/>
  <c r="M210" i="3" s="1"/>
  <c r="K209" i="3"/>
  <c r="M209" i="3" s="1"/>
  <c r="K392" i="3"/>
  <c r="M392" i="3" s="1"/>
  <c r="K300" i="3"/>
  <c r="M300" i="3" s="1"/>
  <c r="K391" i="3"/>
  <c r="M391" i="3" s="1"/>
  <c r="K173" i="3"/>
  <c r="M173" i="3" s="1"/>
  <c r="K390" i="3"/>
  <c r="M390" i="3" s="1"/>
  <c r="K117" i="3"/>
  <c r="M117" i="3" s="1"/>
  <c r="K51" i="3"/>
  <c r="M51" i="3" s="1"/>
  <c r="K66" i="3"/>
  <c r="M66" i="3" s="1"/>
  <c r="K84" i="3"/>
  <c r="M84" i="3" s="1"/>
  <c r="K246" i="3"/>
  <c r="M246" i="3" s="1"/>
  <c r="K116" i="3"/>
  <c r="M116" i="3" s="1"/>
  <c r="K245" i="3"/>
  <c r="M245" i="3" s="1"/>
  <c r="K146" i="3"/>
  <c r="M146" i="3" s="1"/>
  <c r="K172" i="3"/>
  <c r="M172" i="3" s="1"/>
  <c r="K389" i="3"/>
  <c r="M389" i="3" s="1"/>
  <c r="K296" i="3"/>
  <c r="M296" i="3" s="1"/>
  <c r="K295" i="3"/>
  <c r="M295" i="3" s="1"/>
  <c r="K171" i="3"/>
  <c r="M171" i="3" s="1"/>
  <c r="K294" i="3"/>
  <c r="M294" i="3" s="1"/>
  <c r="K387" i="3"/>
  <c r="M387" i="3" s="1"/>
  <c r="K170" i="3"/>
  <c r="M170" i="3" s="1"/>
  <c r="K205" i="3"/>
  <c r="M205" i="3" s="1"/>
  <c r="K244" i="3"/>
  <c r="M244" i="3" s="1"/>
  <c r="K243" i="3"/>
  <c r="M243" i="3" s="1"/>
  <c r="K386" i="3"/>
  <c r="M386" i="3" s="1"/>
  <c r="K529" i="3"/>
  <c r="K115" i="3"/>
  <c r="M115" i="3" s="1"/>
  <c r="K145" i="3"/>
  <c r="M145" i="3" s="1"/>
  <c r="K169" i="3"/>
  <c r="M169" i="3" s="1"/>
  <c r="K385" i="3"/>
  <c r="M385" i="3" s="1"/>
  <c r="K384" i="3"/>
  <c r="M384" i="3" s="1"/>
  <c r="K383" i="3"/>
  <c r="M383" i="3" s="1"/>
  <c r="K527" i="3"/>
  <c r="M527" i="3" s="1"/>
  <c r="K204" i="3"/>
  <c r="M204" i="3" s="1"/>
  <c r="K242" i="3"/>
  <c r="M242" i="3" s="1"/>
  <c r="F408" i="1"/>
  <c r="F608" i="1"/>
  <c r="F242" i="1"/>
  <c r="F237" i="1"/>
  <c r="F213" i="1"/>
  <c r="F136" i="1"/>
  <c r="F99" i="1"/>
  <c r="F96" i="1"/>
  <c r="F95" i="1"/>
  <c r="F73" i="1"/>
  <c r="F8" i="1"/>
  <c r="F643" i="1"/>
  <c r="F642" i="1"/>
  <c r="F629" i="1"/>
  <c r="F625" i="1"/>
  <c r="F624" i="1"/>
  <c r="F623" i="1"/>
  <c r="F622" i="1"/>
  <c r="F620" i="1"/>
  <c r="F619" i="1"/>
  <c r="F617" i="1"/>
  <c r="F612" i="1"/>
  <c r="F610" i="1"/>
  <c r="F609" i="1"/>
  <c r="F607" i="1"/>
  <c r="F606" i="1"/>
  <c r="F604" i="1"/>
  <c r="F603" i="1"/>
  <c r="F600" i="1"/>
  <c r="F592" i="1"/>
  <c r="F587" i="1"/>
  <c r="F586" i="1"/>
  <c r="F584" i="1"/>
  <c r="F580" i="1"/>
  <c r="F577" i="1"/>
  <c r="F578" i="1"/>
  <c r="F576" i="1"/>
  <c r="F572" i="1"/>
  <c r="F571" i="1"/>
  <c r="F560" i="1"/>
  <c r="F559" i="1"/>
  <c r="F558" i="1"/>
  <c r="F557" i="1"/>
  <c r="F556" i="1"/>
  <c r="F550" i="1"/>
  <c r="F549" i="1"/>
  <c r="F547" i="1"/>
  <c r="F545" i="1"/>
  <c r="F543" i="1"/>
  <c r="F542" i="1"/>
  <c r="F541" i="1"/>
  <c r="F538" i="1"/>
  <c r="F537" i="1"/>
  <c r="F536" i="1"/>
  <c r="F535" i="1"/>
  <c r="F526" i="1"/>
  <c r="F525" i="1"/>
  <c r="F524" i="1"/>
  <c r="F523" i="1"/>
  <c r="F522" i="1"/>
  <c r="F521" i="1"/>
  <c r="F520" i="1"/>
  <c r="F519" i="1"/>
  <c r="F516" i="1"/>
  <c r="F513" i="1"/>
  <c r="F512" i="1"/>
  <c r="F508" i="1"/>
  <c r="F507" i="1"/>
  <c r="F505" i="1"/>
  <c r="F503" i="1"/>
  <c r="F500" i="1"/>
  <c r="F499" i="1"/>
  <c r="F491" i="1"/>
  <c r="F490" i="1"/>
  <c r="F489" i="1"/>
  <c r="F487" i="1"/>
  <c r="F484" i="1"/>
  <c r="F470" i="1"/>
  <c r="F447" i="1"/>
  <c r="F445" i="1"/>
  <c r="F438" i="1"/>
  <c r="F436" i="1"/>
  <c r="F435" i="1"/>
  <c r="F433" i="1"/>
  <c r="F569" i="1"/>
  <c r="F568" i="1"/>
  <c r="F567" i="1"/>
  <c r="F566" i="1"/>
  <c r="F561" i="1"/>
  <c r="F506" i="1"/>
  <c r="F504" i="1"/>
  <c r="F497" i="1"/>
  <c r="F496" i="1"/>
  <c r="F488" i="1"/>
  <c r="F483" i="1"/>
  <c r="F482" i="1"/>
  <c r="F481" i="1"/>
  <c r="F479" i="1"/>
  <c r="F478" i="1"/>
  <c r="F477" i="1"/>
  <c r="F468" i="1"/>
  <c r="F467" i="1"/>
  <c r="F466" i="1"/>
  <c r="F465" i="1"/>
  <c r="F464" i="1"/>
  <c r="F461" i="1"/>
  <c r="F460" i="1"/>
  <c r="F459" i="1"/>
  <c r="F458" i="1"/>
  <c r="F454" i="1"/>
  <c r="F453" i="1"/>
  <c r="F452" i="1"/>
  <c r="F451" i="1"/>
  <c r="F450" i="1"/>
  <c r="F439" i="1"/>
  <c r="F411" i="1"/>
  <c r="F410" i="1"/>
  <c r="F409" i="1"/>
  <c r="F404" i="1"/>
  <c r="F402" i="1"/>
  <c r="F401" i="1"/>
  <c r="F400" i="1"/>
  <c r="F395" i="1"/>
  <c r="F394" i="1"/>
  <c r="F393" i="1"/>
  <c r="F389" i="1"/>
  <c r="F388" i="1"/>
  <c r="F385" i="1"/>
  <c r="F382" i="1"/>
  <c r="F381" i="1"/>
  <c r="F380" i="1"/>
  <c r="F379" i="1"/>
  <c r="F378" i="1"/>
  <c r="F377" i="1"/>
  <c r="F376" i="1"/>
  <c r="F375" i="1"/>
  <c r="F374" i="1"/>
  <c r="F373" i="1"/>
  <c r="F372" i="1"/>
  <c r="F370" i="1"/>
  <c r="F369" i="1"/>
  <c r="F368" i="1"/>
  <c r="F367" i="1"/>
  <c r="F366" i="1"/>
  <c r="F365" i="1"/>
  <c r="F364" i="1"/>
  <c r="F360" i="1"/>
  <c r="F359" i="1"/>
  <c r="F358" i="1"/>
  <c r="F357" i="1"/>
  <c r="F354" i="1"/>
  <c r="F352" i="1"/>
  <c r="F351" i="1"/>
  <c r="F350" i="1"/>
  <c r="F349" i="1"/>
  <c r="F348" i="1"/>
  <c r="F345" i="1"/>
  <c r="F342" i="1"/>
  <c r="F341" i="1"/>
  <c r="F340" i="1"/>
  <c r="F337" i="1"/>
  <c r="F335" i="1"/>
  <c r="F333" i="1"/>
  <c r="F332" i="1"/>
  <c r="F331" i="1"/>
  <c r="F328" i="1"/>
  <c r="F326" i="1"/>
  <c r="F325" i="1"/>
  <c r="F324" i="1"/>
  <c r="F323" i="1"/>
  <c r="F322" i="1"/>
  <c r="F321" i="1"/>
  <c r="F320" i="1"/>
  <c r="F318" i="1"/>
  <c r="F317" i="1"/>
  <c r="F316" i="1"/>
  <c r="F315" i="1"/>
  <c r="F314" i="1"/>
  <c r="F312" i="1"/>
  <c r="F310" i="1"/>
  <c r="F309" i="1"/>
  <c r="F307" i="1"/>
  <c r="F306" i="1"/>
  <c r="F305" i="1"/>
  <c r="F304" i="1"/>
  <c r="F301" i="1"/>
  <c r="F300" i="1"/>
  <c r="F299" i="1"/>
  <c r="F296" i="1"/>
  <c r="F293" i="1"/>
  <c r="F291" i="1"/>
  <c r="F290" i="1"/>
  <c r="F289" i="1"/>
  <c r="F287" i="1"/>
  <c r="F285" i="1"/>
  <c r="F283" i="1"/>
  <c r="F280" i="1"/>
  <c r="F279" i="1"/>
  <c r="F278" i="1"/>
  <c r="F277" i="1"/>
  <c r="F274" i="1"/>
  <c r="F273" i="1"/>
  <c r="F269" i="1"/>
  <c r="F268" i="1"/>
  <c r="F266" i="1"/>
  <c r="F265" i="1"/>
  <c r="F263" i="1"/>
  <c r="F262" i="1"/>
  <c r="F261" i="1"/>
  <c r="F260" i="1"/>
  <c r="F259" i="1"/>
  <c r="F258" i="1"/>
  <c r="F257" i="1"/>
  <c r="F256" i="1"/>
  <c r="F255" i="1"/>
  <c r="F254" i="1"/>
  <c r="F252" i="1"/>
  <c r="F251" i="1"/>
  <c r="F250" i="1"/>
  <c r="F249" i="1"/>
  <c r="F248" i="1"/>
  <c r="F247" i="1"/>
  <c r="F246" i="1"/>
  <c r="F245" i="1"/>
  <c r="F244" i="1"/>
  <c r="F243" i="1"/>
  <c r="F241" i="1"/>
  <c r="F240" i="1"/>
  <c r="F239" i="1"/>
  <c r="F238" i="1"/>
  <c r="F236" i="1"/>
  <c r="F235" i="1"/>
  <c r="F233" i="1"/>
  <c r="F232" i="1"/>
  <c r="F231" i="1"/>
  <c r="F230" i="1"/>
  <c r="F229" i="1"/>
  <c r="F228" i="1"/>
  <c r="F226" i="1"/>
  <c r="F225" i="1"/>
  <c r="F224" i="1"/>
  <c r="F220" i="1"/>
  <c r="F219" i="1"/>
  <c r="F218" i="1"/>
  <c r="F217" i="1"/>
  <c r="F216" i="1"/>
  <c r="F215" i="1"/>
  <c r="F214" i="1"/>
  <c r="F212" i="1"/>
  <c r="F211" i="1"/>
  <c r="F210" i="1"/>
  <c r="F209" i="1"/>
  <c r="F208" i="1"/>
  <c r="F206" i="1"/>
  <c r="F205" i="1"/>
  <c r="F204" i="1"/>
  <c r="F202" i="1"/>
  <c r="F200" i="1"/>
  <c r="F199" i="1"/>
  <c r="F198" i="1"/>
  <c r="F197" i="1"/>
  <c r="F195" i="1"/>
  <c r="F194" i="1"/>
  <c r="F193" i="1"/>
  <c r="F192" i="1"/>
  <c r="F190" i="1"/>
  <c r="F189" i="1"/>
  <c r="F187" i="1"/>
  <c r="F183" i="1"/>
  <c r="F182" i="1"/>
  <c r="F178" i="1"/>
  <c r="F177" i="1"/>
  <c r="F176" i="1"/>
  <c r="F175" i="1"/>
  <c r="F172" i="1"/>
  <c r="F171" i="1"/>
  <c r="F170" i="1"/>
  <c r="F169" i="1"/>
  <c r="F168" i="1"/>
  <c r="F165" i="1"/>
  <c r="F163" i="1"/>
  <c r="F162" i="1"/>
  <c r="F161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4" i="1"/>
  <c r="F143" i="1"/>
  <c r="F142" i="1"/>
  <c r="F141" i="1"/>
  <c r="F140" i="1"/>
  <c r="F139" i="1"/>
  <c r="F138" i="1"/>
  <c r="F137" i="1"/>
  <c r="F134" i="1"/>
  <c r="F133" i="1"/>
  <c r="F131" i="1"/>
  <c r="F130" i="1"/>
  <c r="F129" i="1"/>
  <c r="F128" i="1"/>
  <c r="F127" i="1"/>
  <c r="F126" i="1"/>
  <c r="F125" i="1"/>
  <c r="F124" i="1"/>
  <c r="F122" i="1"/>
  <c r="F121" i="1"/>
  <c r="F118" i="1"/>
  <c r="F115" i="1"/>
  <c r="F114" i="1"/>
  <c r="F113" i="1"/>
  <c r="F110" i="1"/>
  <c r="F109" i="1"/>
  <c r="F108" i="1"/>
  <c r="F106" i="1"/>
  <c r="F105" i="1"/>
  <c r="F104" i="1"/>
  <c r="F103" i="1"/>
  <c r="F102" i="1"/>
  <c r="F101" i="1"/>
  <c r="F100" i="1"/>
  <c r="F98" i="1"/>
  <c r="F97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5" i="1"/>
  <c r="F74" i="1"/>
  <c r="F72" i="1"/>
  <c r="F71" i="1"/>
  <c r="F70" i="1"/>
  <c r="F69" i="1"/>
  <c r="F68" i="1"/>
  <c r="F67" i="1"/>
  <c r="F66" i="1"/>
  <c r="F65" i="1"/>
  <c r="F64" i="1"/>
  <c r="F63" i="1"/>
  <c r="F56" i="1"/>
  <c r="F55" i="1"/>
  <c r="F54" i="1"/>
  <c r="F53" i="1"/>
  <c r="F52" i="1"/>
  <c r="F49" i="1"/>
  <c r="F48" i="1"/>
  <c r="F46" i="1"/>
  <c r="F43" i="1"/>
  <c r="F42" i="1"/>
  <c r="F41" i="1"/>
  <c r="F40" i="1"/>
  <c r="F39" i="1"/>
  <c r="F37" i="1"/>
  <c r="F36" i="1"/>
  <c r="F35" i="1"/>
  <c r="F32" i="1"/>
  <c r="F31" i="1"/>
  <c r="F29" i="1"/>
  <c r="F28" i="1"/>
  <c r="F25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7" i="1"/>
  <c r="F6" i="1"/>
  <c r="M612" i="3" l="1"/>
  <c r="M40" i="3"/>
  <c r="M555" i="3"/>
  <c r="M544" i="3"/>
  <c r="M642" i="3"/>
  <c r="M48" i="3"/>
  <c r="M604" i="3"/>
  <c r="M535" i="3"/>
  <c r="M557" i="3"/>
  <c r="M583" i="3"/>
  <c r="M613" i="3"/>
  <c r="M622" i="3"/>
  <c r="M636" i="3"/>
  <c r="M542" i="3"/>
  <c r="M602" i="3"/>
  <c r="M618" i="3"/>
  <c r="M547" i="3"/>
  <c r="M49" i="3"/>
  <c r="M632" i="3"/>
  <c r="M635" i="3"/>
  <c r="M584" i="3"/>
  <c r="M586" i="3"/>
  <c r="M596" i="3"/>
  <c r="M623" i="3"/>
  <c r="M529" i="3"/>
  <c r="M539" i="3"/>
  <c r="M605" i="3"/>
  <c r="M572" i="3"/>
  <c r="M536" i="3"/>
  <c r="M563" i="3"/>
  <c r="M576" i="3"/>
  <c r="M45" i="3"/>
  <c r="M614" i="3"/>
  <c r="M42" i="3"/>
  <c r="M577" i="3"/>
  <c r="M582" i="3"/>
  <c r="M648" i="3"/>
  <c r="M634" i="3"/>
  <c r="M541" i="3"/>
  <c r="M649" i="3"/>
  <c r="M43" i="3"/>
  <c r="M540" i="3"/>
  <c r="M44" i="3"/>
  <c r="AQ10" i="3"/>
  <c r="AR10" i="3" s="1"/>
  <c r="AD12" i="3"/>
  <c r="AN12" i="3"/>
  <c r="AQ11" i="3"/>
  <c r="AR11" i="3" s="1"/>
  <c r="AD13" i="3" l="1"/>
  <c r="AN13" i="3"/>
  <c r="AQ12" i="3"/>
  <c r="AD14" i="3" l="1"/>
  <c r="AO12" i="3"/>
  <c r="AR12" i="3"/>
  <c r="AN14" i="3"/>
  <c r="AQ13" i="3"/>
  <c r="AD15" i="3" l="1"/>
  <c r="AO13" i="3"/>
  <c r="AR13" i="3"/>
  <c r="AN15" i="3"/>
  <c r="AQ14" i="3"/>
  <c r="AD16" i="3" l="1"/>
  <c r="AR14" i="3"/>
  <c r="AO14" i="3"/>
  <c r="AN16" i="3"/>
  <c r="AQ15" i="3"/>
  <c r="AP15" i="3" s="1"/>
  <c r="AR15" i="3" s="1"/>
  <c r="AD17" i="3" l="1"/>
  <c r="AN17" i="3"/>
  <c r="AQ16" i="3"/>
  <c r="AP16" i="3" s="1"/>
  <c r="AR16" i="3" s="1"/>
  <c r="AD18" i="3" l="1"/>
  <c r="AN18" i="3"/>
  <c r="AQ17" i="3"/>
  <c r="AP17" i="3" s="1"/>
  <c r="AR17" i="3" s="1"/>
  <c r="AD19" i="3" l="1"/>
  <c r="AD20" i="3" s="1"/>
  <c r="AD21" i="3" s="1"/>
  <c r="AD22" i="3" s="1"/>
  <c r="AD23" i="3" s="1"/>
  <c r="AD24" i="3" s="1"/>
  <c r="AN19" i="3"/>
  <c r="AQ18" i="3"/>
  <c r="AP18" i="3" s="1"/>
  <c r="AR18" i="3" s="1"/>
  <c r="AN20" i="3" l="1"/>
  <c r="AQ19" i="3"/>
  <c r="AP19" i="3" s="1"/>
  <c r="AR19" i="3" s="1"/>
  <c r="AN21" i="3" l="1"/>
  <c r="AQ20" i="3"/>
  <c r="AP20" i="3" s="1"/>
  <c r="AR20" i="3" s="1"/>
  <c r="AN22" i="3" l="1"/>
  <c r="AQ21" i="3"/>
  <c r="AP21" i="3" s="1"/>
  <c r="AR21" i="3" s="1"/>
  <c r="AN23" i="3" l="1"/>
  <c r="AQ23" i="3" s="1"/>
  <c r="AP23" i="3" s="1"/>
  <c r="AR23" i="3" s="1"/>
  <c r="AQ22" i="3"/>
  <c r="AP22" i="3" s="1"/>
  <c r="AR22" i="3" s="1"/>
</calcChain>
</file>

<file path=xl/sharedStrings.xml><?xml version="1.0" encoding="utf-8"?>
<sst xmlns="http://schemas.openxmlformats.org/spreadsheetml/2006/main" count="2060" uniqueCount="424">
  <si>
    <t>miles</t>
  </si>
  <si>
    <t>Tesla Model 3 Standard Range Plus RWD</t>
  </si>
  <si>
    <t>Tesla Model 3 Standard Range Plus</t>
  </si>
  <si>
    <t>Hyundai Ioniq 6 Long range RWD (18 inch Wheels)</t>
  </si>
  <si>
    <t>Lucid Air Pure AWD with 19 inch wheels</t>
  </si>
  <si>
    <t>Lucid Air Touring AWD with 19 inch wheels</t>
  </si>
  <si>
    <t>Lucid Air Pure RWD with 19 inch wheels</t>
  </si>
  <si>
    <t>Hyundai Ioniq Electric</t>
  </si>
  <si>
    <t>Hyundai Ioniq 6 Standard Range RWD</t>
  </si>
  <si>
    <t>Tesla Model 3 Long Range AWD</t>
  </si>
  <si>
    <t>Tesla Model 3 RWD</t>
  </si>
  <si>
    <t>Tesla Model 3 Standard Range</t>
  </si>
  <si>
    <t>Lucid Air G Touring AWD w/19 inch wheels</t>
  </si>
  <si>
    <t>Lucid Air G Touring XR AWD with 19 inch wheels</t>
  </si>
  <si>
    <t>Tesla Model 3 Long Range</t>
  </si>
  <si>
    <t>Lucid Air Pure RWD with 20 inch wheels</t>
  </si>
  <si>
    <t>Tesla Model Y RWD</t>
  </si>
  <si>
    <t>Tesla Model Y Standard Range RWD</t>
  </si>
  <si>
    <t>Tesla Model Y Long Range AWD</t>
  </si>
  <si>
    <t>Lucid Air Dream R AWD w/19 inch wheels</t>
  </si>
  <si>
    <t>BMW i3 BEV</t>
  </si>
  <si>
    <t>BMW i3 BEV (60  Amp-hour battery)</t>
  </si>
  <si>
    <t>Tesla Model Y AWD</t>
  </si>
  <si>
    <t>Tesla Model 3 Mid Range</t>
  </si>
  <si>
    <t>Scion iQ EV</t>
  </si>
  <si>
    <t>Hyundai Ioniq 6 Long range AWD (18 inch Wheels)</t>
  </si>
  <si>
    <t>Tesla Model Y Performance AWD</t>
  </si>
  <si>
    <t>Tesla Model 3 Long Range Performance AWD (18in)</t>
  </si>
  <si>
    <t>Lucid Air G Touring AWD w/21 inch wheels</t>
  </si>
  <si>
    <t>Lucid Air G Touring XR AWD with 20 inch wheels</t>
  </si>
  <si>
    <t>Lucid Air G Touring XR AWD with 21 inch wheels</t>
  </si>
  <si>
    <t>Lucid Air Pure AWD with 20 inch wheels</t>
  </si>
  <si>
    <t>Lucid Air Touring AWD with 20 inch wheels</t>
  </si>
  <si>
    <t>Lucid Air Touring AWD with 21 inch wheels</t>
  </si>
  <si>
    <t>Hyundai Kona Electric</t>
  </si>
  <si>
    <t>Chevrolet Bolt EV</t>
  </si>
  <si>
    <t>Tesla Model S</t>
  </si>
  <si>
    <t>Tesla Model S Long Range</t>
  </si>
  <si>
    <t>BMW i4 eDrive35 Gran Coupe (18 inch Wheels)</t>
  </si>
  <si>
    <t>Toyota bZ4X</t>
  </si>
  <si>
    <t>Chevrolet Spark EV</t>
  </si>
  <si>
    <t>Volkswagen e-Golf</t>
  </si>
  <si>
    <t>Honda Fit EV</t>
  </si>
  <si>
    <t>BMW i3 (94Ah)</t>
  </si>
  <si>
    <t>BMW i3 BEV (94 Amp-hour battery)</t>
  </si>
  <si>
    <t>Kia EV6 RWD (Standard Range)</t>
  </si>
  <si>
    <t>Kia EV6 Standard Range RWD</t>
  </si>
  <si>
    <t>Kia EV6 Long Range RWD</t>
  </si>
  <si>
    <t>Kia EV6 RWD (Long Range)</t>
  </si>
  <si>
    <t>Hyundai Ioniq 6 Long range RWD (20 inch Wheels)</t>
  </si>
  <si>
    <t>Tesla Model S Long Range Plus</t>
  </si>
  <si>
    <t>Hyundai Kona Electric Long Range</t>
  </si>
  <si>
    <t>Fiat 500e</t>
  </si>
  <si>
    <t>Tesla Model 3 Long Range  AWD</t>
  </si>
  <si>
    <t>Tesla Model 3 Long Range  AWD Performance</t>
  </si>
  <si>
    <t>Tesla Model 3 Long Range AWD Performance</t>
  </si>
  <si>
    <t>Tesla Model 3 Long Range Performance AWD (19in)</t>
  </si>
  <si>
    <t>Tesla Model S Plaid (19 inch wheels)</t>
  </si>
  <si>
    <t>Lucid Air Dream P AWD w/19 inch wheels</t>
  </si>
  <si>
    <t>Lucid Air Dream R AWD w/21 inch wheels</t>
  </si>
  <si>
    <t>Nissan Leaf</t>
  </si>
  <si>
    <t>Chevrolet Bolt EUV</t>
  </si>
  <si>
    <t>Polestar 2 Single Motor (19 Inch Wheels)</t>
  </si>
  <si>
    <t>Hyundai Ioniq 5 Long range RWD</t>
  </si>
  <si>
    <t>Hyundai Ioniq 5 RWD (Long Range)</t>
  </si>
  <si>
    <t>Kandi K27</t>
  </si>
  <si>
    <t>Kia Soul Electric</t>
  </si>
  <si>
    <t>Honda Clarity EV</t>
  </si>
  <si>
    <t>Nissan Leaf (24 kW-hr battery pack)</t>
  </si>
  <si>
    <t>Toyota bZ4X LIMITED</t>
  </si>
  <si>
    <t>Kia Niro Electric</t>
  </si>
  <si>
    <t>BMW i3</t>
  </si>
  <si>
    <t>BMW i3s</t>
  </si>
  <si>
    <t>Volkswagen ID.4 Pro</t>
  </si>
  <si>
    <t>Tesla Model 3 Long Range Performance AWD (20in)</t>
  </si>
  <si>
    <t>Tesla Model 3 Performance AWD</t>
  </si>
  <si>
    <t>BMW i3s (94Ah)</t>
  </si>
  <si>
    <t>Mitsubishi i-MiEV</t>
  </si>
  <si>
    <t>Genesis GV60 Standard</t>
  </si>
  <si>
    <t>Nissan Leaf (30 kW-hr battery pack)</t>
  </si>
  <si>
    <t>Nissan Leaf (40 kW-hr battery pack)</t>
  </si>
  <si>
    <t>Nissan LEAF</t>
  </si>
  <si>
    <t>Polestar 2 Single Motor (20 Inch Wheels)</t>
  </si>
  <si>
    <t>Tesla Model Y Performance AWD (21in Wheels)</t>
  </si>
  <si>
    <t>Lucid Air Dream P AWD w/21 inch wheels</t>
  </si>
  <si>
    <t>Lucid Air GT P AWD with 21 inch wheels</t>
  </si>
  <si>
    <t>Hyundai Ioniq 5 RWD (Standard Range)</t>
  </si>
  <si>
    <t>Hyundai Ioniq 5 Standard range RWD</t>
  </si>
  <si>
    <t>MINI Cooper SE Hardtop 2 door</t>
  </si>
  <si>
    <t>Tesla Model S Performance (19in Wheels)</t>
  </si>
  <si>
    <t>BMW i4 eDrive35 Gran Coupe (19 inch Wheels)</t>
  </si>
  <si>
    <t>Nissan LEAF SV</t>
  </si>
  <si>
    <t>Kia EV6 Long Range AWD (19 inch tires)</t>
  </si>
  <si>
    <t>Kia EV6 Long Range AWD (19 inch Wheels)</t>
  </si>
  <si>
    <t>Tesla Model S Standard Range</t>
  </si>
  <si>
    <t>BMW i4 eDrive40 Gran Coupe (18 inch Wheels)</t>
  </si>
  <si>
    <t>BMW i4 eDrive40 Gran Coupe (18 inch wheels)</t>
  </si>
  <si>
    <t>BMW i4 xDrive40 Gran Coupe (18 inch Wheels)</t>
  </si>
  <si>
    <t>smart EQ fortwo (coupe)</t>
  </si>
  <si>
    <t>smart fortwo electric drive coupe</t>
  </si>
  <si>
    <t>Nissan Leaf (62 kW-hr battery pack)</t>
  </si>
  <si>
    <t>smart fortwo electric drive convertible</t>
  </si>
  <si>
    <t>Year</t>
  </si>
  <si>
    <t>Make Model</t>
  </si>
  <si>
    <t>Range</t>
  </si>
  <si>
    <t>Cost per 200 miles</t>
  </si>
  <si>
    <t>MSRP (US )</t>
  </si>
  <si>
    <t>Ford Focus Electric</t>
  </si>
  <si>
    <t>Volvo C40 Recharge</t>
  </si>
  <si>
    <t>Volkswagen ID.4</t>
  </si>
  <si>
    <t>Volkswagen ID.4 S</t>
  </si>
  <si>
    <t>Lexus RZ 450e AWD (18 inch Wheels)</t>
  </si>
  <si>
    <t>Volkswagen ID.4 Pro S</t>
  </si>
  <si>
    <t>Polestar 2 Single Motor</t>
  </si>
  <si>
    <t>Volvo XC40 Recharge</t>
  </si>
  <si>
    <t>Polestar 2 Dual Motor (19 Inch Wheels)</t>
  </si>
  <si>
    <t>Kia EV6 AWD (Long Range)</t>
  </si>
  <si>
    <t>Tesla Model X Long Range Plus</t>
  </si>
  <si>
    <t>Lucid Air Sapphire AWD</t>
  </si>
  <si>
    <t>BMW i5 eDrive40 Sedan (19 inch Wheels)</t>
  </si>
  <si>
    <t>Nissan Leaf SV/SL (62 kW-hr battery pack)</t>
  </si>
  <si>
    <t>Subaru Solterra AWD</t>
  </si>
  <si>
    <t>Toyota bZ4X AWD</t>
  </si>
  <si>
    <t>Tesla Model S AWD - 90D</t>
  </si>
  <si>
    <t>Tesla Model S AWD - 60D</t>
  </si>
  <si>
    <t>Audi Q4 40 e-tron</t>
  </si>
  <si>
    <t>Audi Q4 e-tron</t>
  </si>
  <si>
    <t>Nissan ARIYA VENTURE Plus FWD 87kWh</t>
  </si>
  <si>
    <t>Hyundai Ioniq 6 Long range AWD (20 inch Wheels)</t>
  </si>
  <si>
    <t>Ford Mustang Mach-E RWD</t>
  </si>
  <si>
    <t>Tesla Model S 75D</t>
  </si>
  <si>
    <t>Tesla Model S AWD - 75D</t>
  </si>
  <si>
    <t>Mercedes-Benz EQS 450 4Matic</t>
  </si>
  <si>
    <t>Toyota bZ4X LIMITED AWD</t>
  </si>
  <si>
    <t>smart EQ fortwo (convertible)</t>
  </si>
  <si>
    <t>Subaru Solterra Limited/Touring AWD</t>
  </si>
  <si>
    <t>Polestar 2 Dual Motor (20 Inch Wheels)</t>
  </si>
  <si>
    <t>Volkswagen ID.4 AWD Pro</t>
  </si>
  <si>
    <t>Volkswagen ID.4 AWD Pro S</t>
  </si>
  <si>
    <t>Tesla Model X</t>
  </si>
  <si>
    <t>BMW Active E</t>
  </si>
  <si>
    <t>Tesla Model S 100D</t>
  </si>
  <si>
    <t>Tesla Model S AWD - 100D</t>
  </si>
  <si>
    <t>Nissan ARIYA ENGAGE FWD 63kWh</t>
  </si>
  <si>
    <t>Ford Mustang Mach-E CAL RT 1 ER RWD</t>
  </si>
  <si>
    <t>Ford Mustang Mach-E RWD California Route 1</t>
  </si>
  <si>
    <t>Ford Mustang Mach-E RWD LFP</t>
  </si>
  <si>
    <t>Tesla Model X Standard Range</t>
  </si>
  <si>
    <t>Mercedes-Benz EQB 300 4matic</t>
  </si>
  <si>
    <t>Tesla Model S Plaid (21 inch wheels)</t>
  </si>
  <si>
    <t>Tesla Model S Plaid (21inch wheels)</t>
  </si>
  <si>
    <t>Tesla Model S AWD - 70D</t>
  </si>
  <si>
    <t>Genesis GV60 Advanced (19 inch Wheels)</t>
  </si>
  <si>
    <t>Polestar 2 Dual Motor</t>
  </si>
  <si>
    <t>Polestar 2 Dual Motor Perf Pack</t>
  </si>
  <si>
    <t>BMW i4 eDrive40 Gran Coupe (19 inch Wheels)</t>
  </si>
  <si>
    <t>Tesla Model S AWD - 85D</t>
  </si>
  <si>
    <t>Hyundai Ioniq 5 Long range AWD</t>
  </si>
  <si>
    <t>Volvo C40 Recharge twin</t>
  </si>
  <si>
    <t>Ford Mustang Mach-E RWD Extended</t>
  </si>
  <si>
    <t>BMW i4 eDrive40 Gran Coupe (19 inch wheels)</t>
  </si>
  <si>
    <t>BMW i5 eDrive40 Sedan (20 inch Wheels)</t>
  </si>
  <si>
    <t>Tesla Model S (60 kW-hr battery pack)</t>
  </si>
  <si>
    <t>BMW i4 xDrive40 Gran Coupe (19 inch Wheels)</t>
  </si>
  <si>
    <t>Hyundai Ioniq 5 AWD (Long Range)</t>
  </si>
  <si>
    <t>Volvo XC40 Recharge twin</t>
  </si>
  <si>
    <t>Ford MUSTANG MACH-E CAL RT 1 ER AWD</t>
  </si>
  <si>
    <t>Ford Mustang Mach-E CAL RT 1 ER AWD</t>
  </si>
  <si>
    <t>Nissan ARIYA EVO Plus/EMP Plus/PRM FWD 87kWh</t>
  </si>
  <si>
    <t>Tesla Model X Plaid (20 inch wheels)</t>
  </si>
  <si>
    <t>MINI MiniE</t>
  </si>
  <si>
    <t>Tesla Model S (75 kW-hr battery pack)</t>
  </si>
  <si>
    <t>Tesla Model S 75kWh</t>
  </si>
  <si>
    <t>Tesla Model S AWD - P100D</t>
  </si>
  <si>
    <t>Tesla Model S P100D</t>
  </si>
  <si>
    <t>Genesis Electrified G80</t>
  </si>
  <si>
    <t>Volkswagen ID.4 1st</t>
  </si>
  <si>
    <t>Tesla Model X Performance (20in Wheels)</t>
  </si>
  <si>
    <t>Tesla Model S Performance (21in Wheels)</t>
  </si>
  <si>
    <t>Mercedes-Benz EQS 450 Plus</t>
  </si>
  <si>
    <t>Kia EV6 Long Range AWD (20 inch tires)</t>
  </si>
  <si>
    <t>Kia EV6 Long Range AWD (20 inch Wheels)</t>
  </si>
  <si>
    <t>Chevrolet Blazer EV AWD</t>
  </si>
  <si>
    <t>Tesla Model X Long Range</t>
  </si>
  <si>
    <t>Mercedes-Benz EQE 350 Plus</t>
  </si>
  <si>
    <t>Mercedes-Benz EQE 500 4matic</t>
  </si>
  <si>
    <t>Mercedes-Benz EQB 350 4matic</t>
  </si>
  <si>
    <t>BMW i5 eDrive40 Sedan (21 inch Wheels)</t>
  </si>
  <si>
    <t>Mercedes-Benz EQS 580 4matic</t>
  </si>
  <si>
    <t>BMW i4 M50 Gran Coupe (19 inch wheels)</t>
  </si>
  <si>
    <t>Genesis GV60 ADVANCE</t>
  </si>
  <si>
    <t>Genesis GV60 Advanced (20 inch Wheels)</t>
  </si>
  <si>
    <t>Lexus RZ 450e AWD (20 inch Wheels)</t>
  </si>
  <si>
    <t>Nissan ARIYA ENGAGE e-4ORCE 63kWh</t>
  </si>
  <si>
    <t>Polestar 2 Dual Motor Performance Pack</t>
  </si>
  <si>
    <t>Audi Q4 e-tron quattro</t>
  </si>
  <si>
    <t>Audi Q4 e-tron Sportback</t>
  </si>
  <si>
    <t>Audi Q4 e-tron Sportback quattro</t>
  </si>
  <si>
    <t>Audi Q4 Sportback 50 e-tron quattro</t>
  </si>
  <si>
    <t>Polestar 2 BST edition</t>
  </si>
  <si>
    <t>Mercedes-Benz EQS 450 4matic</t>
  </si>
  <si>
    <t>Tesla Model S AWD - P90D</t>
  </si>
  <si>
    <t>Tesla Model S (40 kW-hr battery pack)</t>
  </si>
  <si>
    <t>Ford Mustang Mach-E AWD</t>
  </si>
  <si>
    <t>Audi Q4 50 e-tron quattro</t>
  </si>
  <si>
    <t>Tesla Model X 75D</t>
  </si>
  <si>
    <t>Tesla Model X AWD - 75D</t>
  </si>
  <si>
    <t>Tesla Model X AWD - 60D</t>
  </si>
  <si>
    <t>Tesla Model S AWD - P85D</t>
  </si>
  <si>
    <t>Fisker Ocean Extreme One</t>
  </si>
  <si>
    <t>Mazda MX-30</t>
  </si>
  <si>
    <t>Nissan ARIYA ENG Plus/EVO Plus e-4ORCE 87kWh</t>
  </si>
  <si>
    <t>Ford Mustang Mach-E AWD Extended</t>
  </si>
  <si>
    <t>Polestar 2</t>
  </si>
  <si>
    <t>Tesla Model X AWD - 90D</t>
  </si>
  <si>
    <t>Genesis Electrified GV70</t>
  </si>
  <si>
    <t>Tesla Model X Plaid (22 inch wheels)</t>
  </si>
  <si>
    <t>BMW i5 M60 xDrive Sedan (19 inch Wheels)</t>
  </si>
  <si>
    <t>Genesis GV60 PERFORMANCE</t>
  </si>
  <si>
    <t>Nissan ARIYA PLAT Plus e-4ORCE 87kWh 19</t>
  </si>
  <si>
    <t>BMW i7 eDrive50 Sedan (19 inch Wheels)</t>
  </si>
  <si>
    <t>BMW i7 xDrive60 Sedan (19 inch wheels)</t>
  </si>
  <si>
    <t>Mercedes-Benz EQE 350 4matic</t>
  </si>
  <si>
    <t>Kia EV9 Long Range RWD</t>
  </si>
  <si>
    <t>Cadillac LYRIQ</t>
  </si>
  <si>
    <t>Cadillac LYRIQ AWD</t>
  </si>
  <si>
    <t>BMW i5 M60 xDrive Sedan (20 inch Wheels)</t>
  </si>
  <si>
    <t>Tesla Model X AWD - P90D</t>
  </si>
  <si>
    <t>Tesla Model S (70 kW-hr battery pack)</t>
  </si>
  <si>
    <t>Tesla Model S (85 kW-hr battery pack)</t>
  </si>
  <si>
    <t>Tesla Model S (90 kW-hr battery pack)</t>
  </si>
  <si>
    <t>Tesla Model S AWD (85 kW-hr battery pack)</t>
  </si>
  <si>
    <t>Kia EV9 Standard Range RWD</t>
  </si>
  <si>
    <t>BMW i7 eDrive50 Sedan (21 inch Wheels)</t>
  </si>
  <si>
    <t>BMW i7 xDrive60 Sedan (21 inch wheels)</t>
  </si>
  <si>
    <t>smart fortwo electric drive cabriolet</t>
  </si>
  <si>
    <t>Vinfast VF 8 Eco</t>
  </si>
  <si>
    <t>Nissan ARIYA PLAT Plus e-4ORCE 87kWh 20</t>
  </si>
  <si>
    <t>Tesla Model X 100D</t>
  </si>
  <si>
    <t>Tesla Model X AWD - 100D</t>
  </si>
  <si>
    <t>Audi Q8 Sportback e-tron quattro</t>
  </si>
  <si>
    <t>Tesla Model X Performance (22in Wheels)</t>
  </si>
  <si>
    <t>BMW iX xDrive40 (20 inch Wheels)</t>
  </si>
  <si>
    <t>BMW iX xDrive40 (21 inch Wheels)</t>
  </si>
  <si>
    <t>BMW iX xDrive40 (22 inch Wheels)</t>
  </si>
  <si>
    <t>BMW iX xDrive50 (20 inch wheels)</t>
  </si>
  <si>
    <t>BMW iX xDrive50 (22 inch wheels)</t>
  </si>
  <si>
    <t>Audi Q8 Sportback e-tron ultra quattro</t>
  </si>
  <si>
    <t>BMW i7 eDrive50 Sedan (20 inch Wheels)</t>
  </si>
  <si>
    <t>Tesla Model X AWD - P100D</t>
  </si>
  <si>
    <t>Jaguar I-Pace EV400 (20 inch tires)</t>
  </si>
  <si>
    <t>Mercedes-Benz EQS 450 Plus (SUV)</t>
  </si>
  <si>
    <t>BMW i5 M60 xDrive Sedan (21 inch Wheels)</t>
  </si>
  <si>
    <t>Audi e-tron GT</t>
  </si>
  <si>
    <t>Audi RS e-tron GT</t>
  </si>
  <si>
    <t>Tesla Model X P100D</t>
  </si>
  <si>
    <t>Nissan Altra EV</t>
  </si>
  <si>
    <t>GMC EV1</t>
  </si>
  <si>
    <t>Ford Mustang Mach-E GT</t>
  </si>
  <si>
    <t>Mercedes-Benz B-Class Electric Drive</t>
  </si>
  <si>
    <t>Mercedes-Benz B250e</t>
  </si>
  <si>
    <t>BMW i7 xDrive60 Sedan (20 inch wheels)</t>
  </si>
  <si>
    <t>Kia EV9 Long Range AWD</t>
  </si>
  <si>
    <t>Kia EV6 AWD GT</t>
  </si>
  <si>
    <t>BMW iX xDrive50 (21 inch wheels)</t>
  </si>
  <si>
    <t>Porsche Taycan GTS</t>
  </si>
  <si>
    <t>Porsche Taycan Performance Battery</t>
  </si>
  <si>
    <t>Ford Mustang Mach-E GT Performance</t>
  </si>
  <si>
    <t>Porsche Taycan 4S Performance Battery</t>
  </si>
  <si>
    <t>Mercedes-Benz AMG EQS 4matic Plus</t>
  </si>
  <si>
    <t>Porsche Taycan Perf Battery Plus</t>
  </si>
  <si>
    <t>Porsche Taycan Performance Battery Plus</t>
  </si>
  <si>
    <t>Porsche Taycan Turbo</t>
  </si>
  <si>
    <t>Audi Q8 e-tron quattro</t>
  </si>
  <si>
    <t>BMW i7 M70 xDrive Sedan (21 inch Wheels)</t>
  </si>
  <si>
    <t>Rolls-Royce Spectre (22 inch wheels)</t>
  </si>
  <si>
    <t>Kia EV9 Long Range AWD GT-Line</t>
  </si>
  <si>
    <t>Vinfast VF 8 Plus</t>
  </si>
  <si>
    <t>Porsche Taycan 4 Cross Turismo</t>
  </si>
  <si>
    <t>Porsche Taycan GTS Sport Turismo</t>
  </si>
  <si>
    <t>Porsche Taycan GTS ST</t>
  </si>
  <si>
    <t>Porsche Taycan 4S Perf Battery Plus</t>
  </si>
  <si>
    <t>Porsche Taycan 4S Performance Battery Plus</t>
  </si>
  <si>
    <t>BMW i4 M50 Gran Coupe (20 inch wheels)</t>
  </si>
  <si>
    <t>BMW iX M60 (21 inch Wheels)</t>
  </si>
  <si>
    <t>BMW iX M60 (22 inch Wheels)</t>
  </si>
  <si>
    <t>Volvo XC40 AWD BEV</t>
  </si>
  <si>
    <t>Porsche Taycan Turbo Cross Turismo</t>
  </si>
  <si>
    <t>Porsche Taycan 4S Perf Battery</t>
  </si>
  <si>
    <t>Audi e-tron quattro</t>
  </si>
  <si>
    <t>Porsche Taycan Perf Battery</t>
  </si>
  <si>
    <t>Toyota RAV4 EV</t>
  </si>
  <si>
    <t>Rivian R1S 21 inch Dual Large</t>
  </si>
  <si>
    <t>Rivian R1S 21 inch Performance Dual Large</t>
  </si>
  <si>
    <t>Rivian R1T 21 inch Dual Large</t>
  </si>
  <si>
    <t>Rivian R1T 21 inch Performance Dual Large</t>
  </si>
  <si>
    <t>Mercedes-Benz EQS 450 4Matic (SUV)</t>
  </si>
  <si>
    <t>Porsche Taycan 4S Cross Turismo</t>
  </si>
  <si>
    <t>Audi e-tron</t>
  </si>
  <si>
    <t>Audi e-tron Sportback quattro</t>
  </si>
  <si>
    <t>BMW iX M60 (22 inch wheels)</t>
  </si>
  <si>
    <t>Rolls-Royce Spectre Black Badge (22 inch wheels)</t>
  </si>
  <si>
    <t>Mercedes-Benz EQS 580 4Matic (SUV)</t>
  </si>
  <si>
    <t>BMW iX M60 (21 inch wheels)</t>
  </si>
  <si>
    <t>Audi e-tron Sportback</t>
  </si>
  <si>
    <t xml:space="preserve">BMW i7 M70 xDrive Sedan (20 inch Wheels) </t>
  </si>
  <si>
    <t>Jaguar I-Pace</t>
  </si>
  <si>
    <t>Jaguar I-Pace EV400</t>
  </si>
  <si>
    <t>Rivian R1T 22 inch Dual Large</t>
  </si>
  <si>
    <t>Rivian R1T 22 inch Performance Dual Large</t>
  </si>
  <si>
    <t>Jaguar I-Pace EV400 (22 inch tires)</t>
  </si>
  <si>
    <t>Mercedes-Benz EQS 680 4matic Maybach (SUV)</t>
  </si>
  <si>
    <t>Nissan Hyper-Mini</t>
  </si>
  <si>
    <t>Rivian R1S 22 inch Dual Large</t>
  </si>
  <si>
    <t>Rivian R1S 22 inch Performance Dual Large</t>
  </si>
  <si>
    <t>Vinfast VF 9 Eco</t>
  </si>
  <si>
    <t>Porsche Taycan Turbo S</t>
  </si>
  <si>
    <t>Porsche Taycan Turbo S Cross Turismo</t>
  </si>
  <si>
    <t>https://www.fueleconomy.gov/feg/PowerSearch.do</t>
  </si>
  <si>
    <t>Audi e-tron S Sportback (20 inch wheels)</t>
  </si>
  <si>
    <t>Mercedes-Benz AMG EQE 4matic Plus (SUV)</t>
  </si>
  <si>
    <t>Rolls-Royce Spectre (23 inch wheels)</t>
  </si>
  <si>
    <t>CODA Automotive CODA</t>
  </si>
  <si>
    <t>Rivian R1T (21 inch wheels)</t>
  </si>
  <si>
    <t>Mercedes-Benz AMG EQE 4matic Plus</t>
  </si>
  <si>
    <t>Audi e-tron S (20 inch wheels)</t>
  </si>
  <si>
    <t>Audi e-tron S (20in wheels)</t>
  </si>
  <si>
    <t>Audi SQ8 e-tron (20 inch wheels)</t>
  </si>
  <si>
    <t>Audi SQ8 Sportback e-tron (20 inch wheels)</t>
  </si>
  <si>
    <t>Rolls-Royce Spectre Black Badge (23 inch wheels)</t>
  </si>
  <si>
    <t>BYD e6</t>
  </si>
  <si>
    <t>Rivian R1S (21 inch wheels)</t>
  </si>
  <si>
    <t>Ford F-150 Lightning 4WD Extended Range</t>
  </si>
  <si>
    <t>Rivian R1T</t>
  </si>
  <si>
    <t>Rivian R1S</t>
  </si>
  <si>
    <t>Vinfast VF 9 Plus</t>
  </si>
  <si>
    <t>Ford F-150 Lightning 4WD</t>
  </si>
  <si>
    <t>Rivian R1S (22 inch wheels)</t>
  </si>
  <si>
    <t>Rivian R1T (22 inch wheels)</t>
  </si>
  <si>
    <t>Rivian R1S 20 inch All-Terrain Dual Large</t>
  </si>
  <si>
    <t>Rivian R1S 20 inch All-Terrain Performance Dual Large</t>
  </si>
  <si>
    <t>Chevrolet Silverado EV</t>
  </si>
  <si>
    <t>Ford F-150 Lightning Platinum 4WD</t>
  </si>
  <si>
    <t>Ford Th!nk</t>
  </si>
  <si>
    <t>Audi e-tron S Sportback (21/22 inch wheels)</t>
  </si>
  <si>
    <t>Rivian R1S (20 inch wheels)</t>
  </si>
  <si>
    <t>Rivian R1T (20 inch wheels)</t>
  </si>
  <si>
    <t>Rivian R1S 20 inch All-Terrain</t>
  </si>
  <si>
    <t>Rivian R1S All-Terrain Quad Large (20 inch)</t>
  </si>
  <si>
    <t>Audi e-tron S (21/22 inch wheels)</t>
  </si>
  <si>
    <t>Audi SQ8 e-tron (21/22 inch wheels)</t>
  </si>
  <si>
    <t>Audi SQ8 Sportback e-tron (21/22 inch wheels)</t>
  </si>
  <si>
    <t>Azure Dynamics Transit Connect Electric Van/Wagon</t>
  </si>
  <si>
    <t>Ford Ranger Pickup 2WD</t>
  </si>
  <si>
    <t>Chevrolet S10 Electric</t>
  </si>
  <si>
    <t>GMC Hummer EV Pickup</t>
  </si>
  <si>
    <t>GMC Hummer EV SUV</t>
  </si>
  <si>
    <t>GMC Hummer EV Pickup MT Tires</t>
  </si>
  <si>
    <t>GMC Hummer EV SUV MT Tires</t>
  </si>
  <si>
    <t>Honda EV Plus</t>
  </si>
  <si>
    <t>Lordstown Endurance</t>
  </si>
  <si>
    <t>Ford Explorer USPS Electric</t>
  </si>
  <si>
    <t xml:space="preserve">Ford Explorer USPS Electric </t>
  </si>
  <si>
    <t>Dodge Caravan/Grand Caravan 2WD</t>
  </si>
  <si>
    <t>Plymouth Voyager/Grand Voyager 2WD</t>
  </si>
  <si>
    <t>https://www.caranddriver.com/hyundai/ioniq-6</t>
  </si>
  <si>
    <t>figures from below source unless specified otherwise</t>
  </si>
  <si>
    <t>https://www.bmwusa.com/vehicles/all-electric/i4/gran-coupe/electric.html</t>
  </si>
  <si>
    <t>https://www.caranddriver.com/reviews/a41715521/2022-kia-ev6-rwd-by-the-numbers/</t>
  </si>
  <si>
    <t>https://www.caranddriver.com/news/a45643879/2024-hyundai-ioniq-6-prices/</t>
  </si>
  <si>
    <t>https://www.hyundaiusa.com/us/en/vehicles/kona-electric</t>
  </si>
  <si>
    <t>https://www.caranddriver.com/volkswagen/id4</t>
  </si>
  <si>
    <t>https://insideevs.com/news/694574/2024-volvo-c40-xc40-recharge-prices/#:~:text=The%202024%20Volvo%20C40%20Recharge,82%2Dkilowatt%2Dhour%20battery.</t>
  </si>
  <si>
    <t>https://insideevs.com/news/692206/2024-bmw-i5-electric-sedan-arrriving-us-dealers-october-28/#:~:text=Gallery%3A%202024%20BMW%20i5%20eDrive40&amp;text=The%20battery%20enables%20a%20manufacturer,%2467%2C795%20(including%20%24995%20shipping).</t>
  </si>
  <si>
    <t>https://www.whichcar.com.au/news/2024-subaru-solterra-pricing-and-specifications</t>
  </si>
  <si>
    <t>https://www.caranddriver.com/vinfast/vf9</t>
  </si>
  <si>
    <t>https://www.caranddriver.com/kia/ev9</t>
  </si>
  <si>
    <t>https://www.usinflationcalculator.com</t>
  </si>
  <si>
    <t>Bradd's random estimate</t>
  </si>
  <si>
    <t>LOWEST COST PER 200 MILES EACH YEAR</t>
  </si>
  <si>
    <t>under 200</t>
  </si>
  <si>
    <t>over 200</t>
  </si>
  <si>
    <t>total</t>
  </si>
  <si>
    <t>Number of Make Models</t>
  </si>
  <si>
    <t>inflation adjusted</t>
  </si>
  <si>
    <t>pct over 200</t>
  </si>
  <si>
    <t>CHINA</t>
  </si>
  <si>
    <t>Kia EV5</t>
  </si>
  <si>
    <t>Cost</t>
  </si>
  <si>
    <t>BYD Dolphin</t>
  </si>
  <si>
    <t>Wuling Bingo</t>
  </si>
  <si>
    <t>Baojun Yunduo</t>
  </si>
  <si>
    <t>Huonguang Mini EV</t>
  </si>
  <si>
    <t>Zeekr X</t>
  </si>
  <si>
    <t>Geely Geometry E Firefly</t>
  </si>
  <si>
    <t>Geely Farizon SuperVan</t>
  </si>
  <si>
    <t>Xpeng 755 Super Long Range Pro</t>
  </si>
  <si>
    <t>Huonguang Mini EV (convertible)</t>
  </si>
  <si>
    <t>BYD Seagull</t>
  </si>
  <si>
    <t>BYD E5</t>
  </si>
  <si>
    <t>BYDE6</t>
  </si>
  <si>
    <t>BYD Qin EV300</t>
  </si>
  <si>
    <t>Boaujun E100</t>
  </si>
  <si>
    <t>GWM OraR1</t>
  </si>
  <si>
    <t>Audi eTron</t>
  </si>
  <si>
    <t>GWM Ora R1</t>
  </si>
  <si>
    <t>Baojun e200</t>
  </si>
  <si>
    <t>BYD E3</t>
  </si>
  <si>
    <t>BYD Han EV</t>
  </si>
  <si>
    <t>Chery EQ1</t>
  </si>
  <si>
    <t>Xpeng P7</t>
  </si>
  <si>
    <t>Tesla Model Y</t>
  </si>
  <si>
    <t>CHINESE PRICES NOT INFLATION ADJUSTED</t>
  </si>
  <si>
    <t>Range (miles)</t>
  </si>
  <si>
    <t>MSRP (US $)</t>
  </si>
  <si>
    <t>EVs: range and cost</t>
  </si>
  <si>
    <t>cumulative inflation since 2014</t>
  </si>
  <si>
    <t>Inflation</t>
  </si>
  <si>
    <t>Price</t>
  </si>
  <si>
    <t>Tony's Numbers from Clean Disruption</t>
  </si>
  <si>
    <t>Make / Model</t>
  </si>
  <si>
    <t>Cumulative Inflation</t>
  </si>
  <si>
    <t>Inflation-adjusted Cost per 200 miles</t>
  </si>
  <si>
    <t>MSRP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</si>
</sst>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1"/>
    <xf numFmtId="0" fontId="0" fillId="0" borderId="0" xfId="0" quotePrefix="1"/>
    <xf numFmtId="10" fontId="0" fillId="0" borderId="0" xfId="0" applyNumberFormat="1"/>
    <xf numFmtId="10" fontId="3" fillId="0" borderId="0" xfId="0" applyNumberFormat="1" applyFont="1"/>
    <xf numFmtId="0" fontId="3" fillId="0" borderId="0" xfId="0" applyFont="1"/>
    <xf numFmtId="1" fontId="0" fillId="0" borderId="0" xfId="0" applyNumberFormat="1"/>
    <xf numFmtId="1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694F"/>
      <color rgb="FF338A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12158272285597E-2"/>
          <c:y val="0.10731178543597857"/>
          <c:w val="0.86889093650527727"/>
          <c:h val="0.80770513730096893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'Analysis and Graphs'!$AN$9:$AN$23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xVal>
          <c:yVal>
            <c:numRef>
              <c:f>'Analysis and Graphs'!$AR$9:$AR$23</c:f>
              <c:numCache>
                <c:formatCode>General</c:formatCode>
                <c:ptCount val="15"/>
                <c:pt idx="1">
                  <c:v>0</c:v>
                </c:pt>
                <c:pt idx="2">
                  <c:v>0.125</c:v>
                </c:pt>
                <c:pt idx="3">
                  <c:v>0.14285714285714285</c:v>
                </c:pt>
                <c:pt idx="4">
                  <c:v>0.2</c:v>
                </c:pt>
                <c:pt idx="5">
                  <c:v>0.44444444444444442</c:v>
                </c:pt>
                <c:pt idx="6">
                  <c:v>0.58064516129032262</c:v>
                </c:pt>
                <c:pt idx="7">
                  <c:v>0.53333333333333333</c:v>
                </c:pt>
                <c:pt idx="8">
                  <c:v>0.5</c:v>
                </c:pt>
                <c:pt idx="9">
                  <c:v>0.7142857142857143</c:v>
                </c:pt>
                <c:pt idx="10">
                  <c:v>0.81578947368421051</c:v>
                </c:pt>
                <c:pt idx="11">
                  <c:v>0.86538461538461542</c:v>
                </c:pt>
                <c:pt idx="12">
                  <c:v>0.93258426966292129</c:v>
                </c:pt>
                <c:pt idx="13">
                  <c:v>0.94444444444444442</c:v>
                </c:pt>
                <c:pt idx="14">
                  <c:v>0.98399999999999999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7F-B34E-AD55-8F212F02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164560"/>
        <c:axId val="2071276767"/>
      </c:scatterChart>
      <c:valAx>
        <c:axId val="411164560"/>
        <c:scaling>
          <c:orientation val="minMax"/>
          <c:max val="2024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2071276767"/>
        <c:crosses val="autoZero"/>
        <c:crossBetween val="midCat"/>
      </c:valAx>
      <c:valAx>
        <c:axId val="207127676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411164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834597947983751E-2"/>
          <c:y val="0.1260959675914084"/>
          <c:w val="0.88369267477928892"/>
          <c:h val="0.82565712429054361"/>
        </c:manualLayout>
      </c:layout>
      <c:scatterChart>
        <c:scatterStyle val="lineMarker"/>
        <c:varyColors val="0"/>
        <c:ser>
          <c:idx val="1"/>
          <c:order val="0"/>
          <c:spPr>
            <a:ln w="19050">
              <a:noFill/>
            </a:ln>
          </c:spPr>
          <c:marker>
            <c:symbol val="circle"/>
            <c:size val="4"/>
            <c:spPr>
              <a:solidFill>
                <a:schemeClr val="bg1">
                  <a:lumMod val="75000"/>
                </a:schemeClr>
              </a:solidFill>
              <a:ln>
                <a:noFill/>
              </a:ln>
            </c:spPr>
          </c:marker>
          <c:xVal>
            <c:numRef>
              <c:f>'Analysis and Graphs'!$A$2:$A$2000</c:f>
              <c:numCache>
                <c:formatCode>General</c:formatCode>
                <c:ptCount val="1999"/>
                <c:pt idx="0">
                  <c:v>1998</c:v>
                </c:pt>
                <c:pt idx="1">
                  <c:v>1998</c:v>
                </c:pt>
                <c:pt idx="2">
                  <c:v>1998</c:v>
                </c:pt>
                <c:pt idx="3">
                  <c:v>1999</c:v>
                </c:pt>
                <c:pt idx="4">
                  <c:v>1999</c:v>
                </c:pt>
                <c:pt idx="5">
                  <c:v>1999</c:v>
                </c:pt>
                <c:pt idx="6">
                  <c:v>1999</c:v>
                </c:pt>
                <c:pt idx="7">
                  <c:v>1999</c:v>
                </c:pt>
                <c:pt idx="8">
                  <c:v>1999</c:v>
                </c:pt>
                <c:pt idx="9">
                  <c:v>1999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2001</c:v>
                </c:pt>
                <c:pt idx="15">
                  <c:v>2001</c:v>
                </c:pt>
                <c:pt idx="16">
                  <c:v>2001</c:v>
                </c:pt>
                <c:pt idx="17">
                  <c:v>2001</c:v>
                </c:pt>
                <c:pt idx="18">
                  <c:v>2001</c:v>
                </c:pt>
                <c:pt idx="19">
                  <c:v>2002</c:v>
                </c:pt>
                <c:pt idx="20">
                  <c:v>2002</c:v>
                </c:pt>
                <c:pt idx="21">
                  <c:v>2003</c:v>
                </c:pt>
                <c:pt idx="22">
                  <c:v>2008</c:v>
                </c:pt>
                <c:pt idx="23">
                  <c:v>2011</c:v>
                </c:pt>
                <c:pt idx="24">
                  <c:v>2011</c:v>
                </c:pt>
                <c:pt idx="25">
                  <c:v>2011</c:v>
                </c:pt>
                <c:pt idx="26">
                  <c:v>2011</c:v>
                </c:pt>
                <c:pt idx="27">
                  <c:v>2012</c:v>
                </c:pt>
                <c:pt idx="28">
                  <c:v>2012</c:v>
                </c:pt>
                <c:pt idx="29">
                  <c:v>2012</c:v>
                </c:pt>
                <c:pt idx="30">
                  <c:v>2012</c:v>
                </c:pt>
                <c:pt idx="31">
                  <c:v>2012</c:v>
                </c:pt>
                <c:pt idx="32">
                  <c:v>2012</c:v>
                </c:pt>
                <c:pt idx="33">
                  <c:v>2012</c:v>
                </c:pt>
                <c:pt idx="34">
                  <c:v>2012</c:v>
                </c:pt>
                <c:pt idx="35">
                  <c:v>2013</c:v>
                </c:pt>
                <c:pt idx="36">
                  <c:v>2013</c:v>
                </c:pt>
                <c:pt idx="37">
                  <c:v>2013</c:v>
                </c:pt>
                <c:pt idx="38">
                  <c:v>2013</c:v>
                </c:pt>
                <c:pt idx="39">
                  <c:v>2013</c:v>
                </c:pt>
                <c:pt idx="40">
                  <c:v>2013</c:v>
                </c:pt>
                <c:pt idx="41">
                  <c:v>2013</c:v>
                </c:pt>
                <c:pt idx="42">
                  <c:v>2013</c:v>
                </c:pt>
                <c:pt idx="43">
                  <c:v>2013</c:v>
                </c:pt>
                <c:pt idx="44">
                  <c:v>2013</c:v>
                </c:pt>
                <c:pt idx="45">
                  <c:v>2013</c:v>
                </c:pt>
                <c:pt idx="46">
                  <c:v>2013</c:v>
                </c:pt>
                <c:pt idx="47">
                  <c:v>2013</c:v>
                </c:pt>
                <c:pt idx="48">
                  <c:v>2013</c:v>
                </c:pt>
                <c:pt idx="49">
                  <c:v>2014</c:v>
                </c:pt>
                <c:pt idx="50">
                  <c:v>2014</c:v>
                </c:pt>
                <c:pt idx="51">
                  <c:v>2014</c:v>
                </c:pt>
                <c:pt idx="52">
                  <c:v>2014</c:v>
                </c:pt>
                <c:pt idx="53">
                  <c:v>2014</c:v>
                </c:pt>
                <c:pt idx="54">
                  <c:v>2014</c:v>
                </c:pt>
                <c:pt idx="55">
                  <c:v>2014</c:v>
                </c:pt>
                <c:pt idx="56">
                  <c:v>2014</c:v>
                </c:pt>
                <c:pt idx="57">
                  <c:v>2014</c:v>
                </c:pt>
                <c:pt idx="58">
                  <c:v>2014</c:v>
                </c:pt>
                <c:pt idx="59">
                  <c:v>2014</c:v>
                </c:pt>
                <c:pt idx="60">
                  <c:v>2014</c:v>
                </c:pt>
                <c:pt idx="61">
                  <c:v>2014</c:v>
                </c:pt>
                <c:pt idx="62">
                  <c:v>2014</c:v>
                </c:pt>
                <c:pt idx="63">
                  <c:v>2014</c:v>
                </c:pt>
                <c:pt idx="64">
                  <c:v>2015</c:v>
                </c:pt>
                <c:pt idx="65">
                  <c:v>2015</c:v>
                </c:pt>
                <c:pt idx="66">
                  <c:v>2015</c:v>
                </c:pt>
                <c:pt idx="67">
                  <c:v>2015</c:v>
                </c:pt>
                <c:pt idx="68">
                  <c:v>2015</c:v>
                </c:pt>
                <c:pt idx="69">
                  <c:v>2015</c:v>
                </c:pt>
                <c:pt idx="70">
                  <c:v>2015</c:v>
                </c:pt>
                <c:pt idx="71">
                  <c:v>2015</c:v>
                </c:pt>
                <c:pt idx="72">
                  <c:v>2015</c:v>
                </c:pt>
                <c:pt idx="73">
                  <c:v>2015</c:v>
                </c:pt>
                <c:pt idx="74">
                  <c:v>2015</c:v>
                </c:pt>
                <c:pt idx="75">
                  <c:v>2015</c:v>
                </c:pt>
                <c:pt idx="76">
                  <c:v>2015</c:v>
                </c:pt>
                <c:pt idx="77">
                  <c:v>2015</c:v>
                </c:pt>
                <c:pt idx="78">
                  <c:v>2015</c:v>
                </c:pt>
                <c:pt idx="79">
                  <c:v>2015</c:v>
                </c:pt>
                <c:pt idx="80">
                  <c:v>2015</c:v>
                </c:pt>
                <c:pt idx="81">
                  <c:v>2015</c:v>
                </c:pt>
                <c:pt idx="82">
                  <c:v>2016</c:v>
                </c:pt>
                <c:pt idx="83">
                  <c:v>2016</c:v>
                </c:pt>
                <c:pt idx="84">
                  <c:v>2016</c:v>
                </c:pt>
                <c:pt idx="85">
                  <c:v>2016</c:v>
                </c:pt>
                <c:pt idx="86">
                  <c:v>2016</c:v>
                </c:pt>
                <c:pt idx="87">
                  <c:v>2016</c:v>
                </c:pt>
                <c:pt idx="88">
                  <c:v>2016</c:v>
                </c:pt>
                <c:pt idx="89">
                  <c:v>2016</c:v>
                </c:pt>
                <c:pt idx="90">
                  <c:v>2016</c:v>
                </c:pt>
                <c:pt idx="91">
                  <c:v>2016</c:v>
                </c:pt>
                <c:pt idx="92">
                  <c:v>2016</c:v>
                </c:pt>
                <c:pt idx="93">
                  <c:v>2016</c:v>
                </c:pt>
                <c:pt idx="94">
                  <c:v>2016</c:v>
                </c:pt>
                <c:pt idx="95">
                  <c:v>2016</c:v>
                </c:pt>
                <c:pt idx="96">
                  <c:v>2016</c:v>
                </c:pt>
                <c:pt idx="97">
                  <c:v>2016</c:v>
                </c:pt>
                <c:pt idx="98">
                  <c:v>2016</c:v>
                </c:pt>
                <c:pt idx="99">
                  <c:v>2016</c:v>
                </c:pt>
                <c:pt idx="100">
                  <c:v>2016</c:v>
                </c:pt>
                <c:pt idx="101">
                  <c:v>2016</c:v>
                </c:pt>
                <c:pt idx="102">
                  <c:v>2016</c:v>
                </c:pt>
                <c:pt idx="103">
                  <c:v>2016</c:v>
                </c:pt>
                <c:pt idx="104">
                  <c:v>2016</c:v>
                </c:pt>
                <c:pt idx="105">
                  <c:v>2016</c:v>
                </c:pt>
                <c:pt idx="106">
                  <c:v>2016</c:v>
                </c:pt>
                <c:pt idx="107">
                  <c:v>2016</c:v>
                </c:pt>
                <c:pt idx="108">
                  <c:v>2016</c:v>
                </c:pt>
                <c:pt idx="109">
                  <c:v>2016</c:v>
                </c:pt>
                <c:pt idx="110">
                  <c:v>2016</c:v>
                </c:pt>
                <c:pt idx="111">
                  <c:v>2016</c:v>
                </c:pt>
                <c:pt idx="112">
                  <c:v>2016</c:v>
                </c:pt>
                <c:pt idx="113">
                  <c:v>2017</c:v>
                </c:pt>
                <c:pt idx="114">
                  <c:v>2017</c:v>
                </c:pt>
                <c:pt idx="115">
                  <c:v>2017</c:v>
                </c:pt>
                <c:pt idx="116">
                  <c:v>2017</c:v>
                </c:pt>
                <c:pt idx="117">
                  <c:v>2017</c:v>
                </c:pt>
                <c:pt idx="118">
                  <c:v>2017</c:v>
                </c:pt>
                <c:pt idx="119">
                  <c:v>2017</c:v>
                </c:pt>
                <c:pt idx="120">
                  <c:v>2017</c:v>
                </c:pt>
                <c:pt idx="121">
                  <c:v>2017</c:v>
                </c:pt>
                <c:pt idx="122">
                  <c:v>2017</c:v>
                </c:pt>
                <c:pt idx="123">
                  <c:v>2017</c:v>
                </c:pt>
                <c:pt idx="124">
                  <c:v>2017</c:v>
                </c:pt>
                <c:pt idx="125">
                  <c:v>2017</c:v>
                </c:pt>
                <c:pt idx="126">
                  <c:v>2017</c:v>
                </c:pt>
                <c:pt idx="127">
                  <c:v>2017</c:v>
                </c:pt>
                <c:pt idx="128">
                  <c:v>2017</c:v>
                </c:pt>
                <c:pt idx="129">
                  <c:v>2017</c:v>
                </c:pt>
                <c:pt idx="130">
                  <c:v>2017</c:v>
                </c:pt>
                <c:pt idx="131">
                  <c:v>2017</c:v>
                </c:pt>
                <c:pt idx="132">
                  <c:v>2017</c:v>
                </c:pt>
                <c:pt idx="133">
                  <c:v>2017</c:v>
                </c:pt>
                <c:pt idx="134">
                  <c:v>2017</c:v>
                </c:pt>
                <c:pt idx="135">
                  <c:v>2017</c:v>
                </c:pt>
                <c:pt idx="136">
                  <c:v>2017</c:v>
                </c:pt>
                <c:pt idx="137">
                  <c:v>2017</c:v>
                </c:pt>
                <c:pt idx="138">
                  <c:v>2017</c:v>
                </c:pt>
                <c:pt idx="139">
                  <c:v>2017</c:v>
                </c:pt>
                <c:pt idx="140">
                  <c:v>2017</c:v>
                </c:pt>
                <c:pt idx="141">
                  <c:v>2017</c:v>
                </c:pt>
                <c:pt idx="142">
                  <c:v>2017</c:v>
                </c:pt>
                <c:pt idx="143">
                  <c:v>2018</c:v>
                </c:pt>
                <c:pt idx="144">
                  <c:v>2018</c:v>
                </c:pt>
                <c:pt idx="145">
                  <c:v>2018</c:v>
                </c:pt>
                <c:pt idx="146">
                  <c:v>2018</c:v>
                </c:pt>
                <c:pt idx="147">
                  <c:v>2018</c:v>
                </c:pt>
                <c:pt idx="148">
                  <c:v>2018</c:v>
                </c:pt>
                <c:pt idx="149">
                  <c:v>2018</c:v>
                </c:pt>
                <c:pt idx="150">
                  <c:v>2018</c:v>
                </c:pt>
                <c:pt idx="151">
                  <c:v>2018</c:v>
                </c:pt>
                <c:pt idx="152">
                  <c:v>2018</c:v>
                </c:pt>
                <c:pt idx="153">
                  <c:v>2018</c:v>
                </c:pt>
                <c:pt idx="154">
                  <c:v>2018</c:v>
                </c:pt>
                <c:pt idx="155">
                  <c:v>2018</c:v>
                </c:pt>
                <c:pt idx="156">
                  <c:v>2018</c:v>
                </c:pt>
                <c:pt idx="157">
                  <c:v>2018</c:v>
                </c:pt>
                <c:pt idx="158">
                  <c:v>2018</c:v>
                </c:pt>
                <c:pt idx="159">
                  <c:v>2018</c:v>
                </c:pt>
                <c:pt idx="160">
                  <c:v>2018</c:v>
                </c:pt>
                <c:pt idx="161">
                  <c:v>2018</c:v>
                </c:pt>
                <c:pt idx="162">
                  <c:v>2018</c:v>
                </c:pt>
                <c:pt idx="163">
                  <c:v>2018</c:v>
                </c:pt>
                <c:pt idx="164">
                  <c:v>2018</c:v>
                </c:pt>
                <c:pt idx="165">
                  <c:v>2018</c:v>
                </c:pt>
                <c:pt idx="166">
                  <c:v>2018</c:v>
                </c:pt>
                <c:pt idx="167">
                  <c:v>2019</c:v>
                </c:pt>
                <c:pt idx="168">
                  <c:v>2019</c:v>
                </c:pt>
                <c:pt idx="169">
                  <c:v>2019</c:v>
                </c:pt>
                <c:pt idx="170">
                  <c:v>2019</c:v>
                </c:pt>
                <c:pt idx="171">
                  <c:v>2019</c:v>
                </c:pt>
                <c:pt idx="172">
                  <c:v>2019</c:v>
                </c:pt>
                <c:pt idx="173">
                  <c:v>2019</c:v>
                </c:pt>
                <c:pt idx="174">
                  <c:v>2019</c:v>
                </c:pt>
                <c:pt idx="175">
                  <c:v>2019</c:v>
                </c:pt>
                <c:pt idx="176">
                  <c:v>2019</c:v>
                </c:pt>
                <c:pt idx="177">
                  <c:v>2019</c:v>
                </c:pt>
                <c:pt idx="178">
                  <c:v>2019</c:v>
                </c:pt>
                <c:pt idx="179">
                  <c:v>2019</c:v>
                </c:pt>
                <c:pt idx="180">
                  <c:v>2019</c:v>
                </c:pt>
                <c:pt idx="181">
                  <c:v>2019</c:v>
                </c:pt>
                <c:pt idx="182">
                  <c:v>2019</c:v>
                </c:pt>
                <c:pt idx="183">
                  <c:v>2019</c:v>
                </c:pt>
                <c:pt idx="184">
                  <c:v>2019</c:v>
                </c:pt>
                <c:pt idx="185">
                  <c:v>2019</c:v>
                </c:pt>
                <c:pt idx="186">
                  <c:v>2019</c:v>
                </c:pt>
                <c:pt idx="187">
                  <c:v>2019</c:v>
                </c:pt>
                <c:pt idx="188">
                  <c:v>2019</c:v>
                </c:pt>
                <c:pt idx="189">
                  <c:v>2019</c:v>
                </c:pt>
                <c:pt idx="190">
                  <c:v>2019</c:v>
                </c:pt>
                <c:pt idx="191">
                  <c:v>2019</c:v>
                </c:pt>
                <c:pt idx="192">
                  <c:v>2019</c:v>
                </c:pt>
                <c:pt idx="193">
                  <c:v>2019</c:v>
                </c:pt>
                <c:pt idx="194">
                  <c:v>2019</c:v>
                </c:pt>
                <c:pt idx="195">
                  <c:v>2019</c:v>
                </c:pt>
                <c:pt idx="196">
                  <c:v>2019</c:v>
                </c:pt>
                <c:pt idx="197">
                  <c:v>2019</c:v>
                </c:pt>
                <c:pt idx="198">
                  <c:v>2019</c:v>
                </c:pt>
                <c:pt idx="199">
                  <c:v>2019</c:v>
                </c:pt>
                <c:pt idx="200">
                  <c:v>2019</c:v>
                </c:pt>
                <c:pt idx="201">
                  <c:v>2019</c:v>
                </c:pt>
                <c:pt idx="202">
                  <c:v>2020</c:v>
                </c:pt>
                <c:pt idx="203">
                  <c:v>2020</c:v>
                </c:pt>
                <c:pt idx="204">
                  <c:v>2020</c:v>
                </c:pt>
                <c:pt idx="205">
                  <c:v>2020</c:v>
                </c:pt>
                <c:pt idx="206">
                  <c:v>2020</c:v>
                </c:pt>
                <c:pt idx="207">
                  <c:v>2020</c:v>
                </c:pt>
                <c:pt idx="208">
                  <c:v>2020</c:v>
                </c:pt>
                <c:pt idx="209">
                  <c:v>2020</c:v>
                </c:pt>
                <c:pt idx="210">
                  <c:v>2020</c:v>
                </c:pt>
                <c:pt idx="211">
                  <c:v>2020</c:v>
                </c:pt>
                <c:pt idx="212">
                  <c:v>2020</c:v>
                </c:pt>
                <c:pt idx="213">
                  <c:v>2020</c:v>
                </c:pt>
                <c:pt idx="214">
                  <c:v>2020</c:v>
                </c:pt>
                <c:pt idx="215">
                  <c:v>2020</c:v>
                </c:pt>
                <c:pt idx="216">
                  <c:v>2020</c:v>
                </c:pt>
                <c:pt idx="217">
                  <c:v>2020</c:v>
                </c:pt>
                <c:pt idx="218">
                  <c:v>2020</c:v>
                </c:pt>
                <c:pt idx="219">
                  <c:v>2020</c:v>
                </c:pt>
                <c:pt idx="220">
                  <c:v>2020</c:v>
                </c:pt>
                <c:pt idx="221">
                  <c:v>2020</c:v>
                </c:pt>
                <c:pt idx="222">
                  <c:v>2020</c:v>
                </c:pt>
                <c:pt idx="223">
                  <c:v>2020</c:v>
                </c:pt>
                <c:pt idx="224">
                  <c:v>2020</c:v>
                </c:pt>
                <c:pt idx="225">
                  <c:v>2020</c:v>
                </c:pt>
                <c:pt idx="226">
                  <c:v>2020</c:v>
                </c:pt>
                <c:pt idx="227">
                  <c:v>2020</c:v>
                </c:pt>
                <c:pt idx="228">
                  <c:v>2020</c:v>
                </c:pt>
                <c:pt idx="229">
                  <c:v>2020</c:v>
                </c:pt>
                <c:pt idx="230">
                  <c:v>2020</c:v>
                </c:pt>
                <c:pt idx="231">
                  <c:v>2020</c:v>
                </c:pt>
                <c:pt idx="232">
                  <c:v>2020</c:v>
                </c:pt>
                <c:pt idx="233">
                  <c:v>2020</c:v>
                </c:pt>
                <c:pt idx="234">
                  <c:v>2020</c:v>
                </c:pt>
                <c:pt idx="235">
                  <c:v>2020</c:v>
                </c:pt>
                <c:pt idx="236">
                  <c:v>2020</c:v>
                </c:pt>
                <c:pt idx="237">
                  <c:v>2020</c:v>
                </c:pt>
                <c:pt idx="238">
                  <c:v>2020</c:v>
                </c:pt>
                <c:pt idx="239">
                  <c:v>2020</c:v>
                </c:pt>
                <c:pt idx="240">
                  <c:v>2021</c:v>
                </c:pt>
                <c:pt idx="241">
                  <c:v>2021</c:v>
                </c:pt>
                <c:pt idx="242">
                  <c:v>2021</c:v>
                </c:pt>
                <c:pt idx="243">
                  <c:v>2021</c:v>
                </c:pt>
                <c:pt idx="244">
                  <c:v>2021</c:v>
                </c:pt>
                <c:pt idx="245">
                  <c:v>2021</c:v>
                </c:pt>
                <c:pt idx="246">
                  <c:v>2021</c:v>
                </c:pt>
                <c:pt idx="247">
                  <c:v>2021</c:v>
                </c:pt>
                <c:pt idx="248">
                  <c:v>2021</c:v>
                </c:pt>
                <c:pt idx="249">
                  <c:v>2021</c:v>
                </c:pt>
                <c:pt idx="250">
                  <c:v>2021</c:v>
                </c:pt>
                <c:pt idx="251">
                  <c:v>2021</c:v>
                </c:pt>
                <c:pt idx="252">
                  <c:v>2021</c:v>
                </c:pt>
                <c:pt idx="253">
                  <c:v>2021</c:v>
                </c:pt>
                <c:pt idx="254">
                  <c:v>2021</c:v>
                </c:pt>
                <c:pt idx="255">
                  <c:v>2021</c:v>
                </c:pt>
                <c:pt idx="256">
                  <c:v>2021</c:v>
                </c:pt>
                <c:pt idx="257">
                  <c:v>2021</c:v>
                </c:pt>
                <c:pt idx="258">
                  <c:v>2021</c:v>
                </c:pt>
                <c:pt idx="259">
                  <c:v>2021</c:v>
                </c:pt>
                <c:pt idx="260">
                  <c:v>2021</c:v>
                </c:pt>
                <c:pt idx="261">
                  <c:v>2021</c:v>
                </c:pt>
                <c:pt idx="262">
                  <c:v>2021</c:v>
                </c:pt>
                <c:pt idx="263">
                  <c:v>2021</c:v>
                </c:pt>
                <c:pt idx="264">
                  <c:v>2021</c:v>
                </c:pt>
                <c:pt idx="265">
                  <c:v>2021</c:v>
                </c:pt>
                <c:pt idx="266">
                  <c:v>2021</c:v>
                </c:pt>
                <c:pt idx="267">
                  <c:v>2021</c:v>
                </c:pt>
                <c:pt idx="268">
                  <c:v>2021</c:v>
                </c:pt>
                <c:pt idx="269">
                  <c:v>2021</c:v>
                </c:pt>
                <c:pt idx="270">
                  <c:v>2021</c:v>
                </c:pt>
                <c:pt idx="271">
                  <c:v>2021</c:v>
                </c:pt>
                <c:pt idx="272">
                  <c:v>2021</c:v>
                </c:pt>
                <c:pt idx="273">
                  <c:v>2021</c:v>
                </c:pt>
                <c:pt idx="274">
                  <c:v>2021</c:v>
                </c:pt>
                <c:pt idx="275">
                  <c:v>2021</c:v>
                </c:pt>
                <c:pt idx="276">
                  <c:v>2021</c:v>
                </c:pt>
                <c:pt idx="277">
                  <c:v>2021</c:v>
                </c:pt>
                <c:pt idx="278">
                  <c:v>2021</c:v>
                </c:pt>
                <c:pt idx="279">
                  <c:v>2021</c:v>
                </c:pt>
                <c:pt idx="280">
                  <c:v>2021</c:v>
                </c:pt>
                <c:pt idx="281">
                  <c:v>2021</c:v>
                </c:pt>
                <c:pt idx="282">
                  <c:v>2021</c:v>
                </c:pt>
                <c:pt idx="283">
                  <c:v>2021</c:v>
                </c:pt>
                <c:pt idx="284">
                  <c:v>2021</c:v>
                </c:pt>
                <c:pt idx="285">
                  <c:v>2021</c:v>
                </c:pt>
                <c:pt idx="286">
                  <c:v>2021</c:v>
                </c:pt>
                <c:pt idx="287">
                  <c:v>2021</c:v>
                </c:pt>
                <c:pt idx="288">
                  <c:v>2021</c:v>
                </c:pt>
                <c:pt idx="289">
                  <c:v>2021</c:v>
                </c:pt>
                <c:pt idx="290">
                  <c:v>2021</c:v>
                </c:pt>
                <c:pt idx="291">
                  <c:v>2021</c:v>
                </c:pt>
                <c:pt idx="292">
                  <c:v>2022</c:v>
                </c:pt>
                <c:pt idx="293">
                  <c:v>2022</c:v>
                </c:pt>
                <c:pt idx="294">
                  <c:v>2022</c:v>
                </c:pt>
                <c:pt idx="295">
                  <c:v>2022</c:v>
                </c:pt>
                <c:pt idx="296">
                  <c:v>2022</c:v>
                </c:pt>
                <c:pt idx="297">
                  <c:v>2022</c:v>
                </c:pt>
                <c:pt idx="298">
                  <c:v>2022</c:v>
                </c:pt>
                <c:pt idx="299">
                  <c:v>2022</c:v>
                </c:pt>
                <c:pt idx="300">
                  <c:v>2022</c:v>
                </c:pt>
                <c:pt idx="301">
                  <c:v>2022</c:v>
                </c:pt>
                <c:pt idx="302">
                  <c:v>2022</c:v>
                </c:pt>
                <c:pt idx="303">
                  <c:v>2022</c:v>
                </c:pt>
                <c:pt idx="304">
                  <c:v>2022</c:v>
                </c:pt>
                <c:pt idx="305">
                  <c:v>2022</c:v>
                </c:pt>
                <c:pt idx="306">
                  <c:v>2022</c:v>
                </c:pt>
                <c:pt idx="307">
                  <c:v>2022</c:v>
                </c:pt>
                <c:pt idx="308">
                  <c:v>2022</c:v>
                </c:pt>
                <c:pt idx="309">
                  <c:v>2022</c:v>
                </c:pt>
                <c:pt idx="310">
                  <c:v>2022</c:v>
                </c:pt>
                <c:pt idx="311">
                  <c:v>2022</c:v>
                </c:pt>
                <c:pt idx="312">
                  <c:v>2022</c:v>
                </c:pt>
                <c:pt idx="313">
                  <c:v>2022</c:v>
                </c:pt>
                <c:pt idx="314">
                  <c:v>2022</c:v>
                </c:pt>
                <c:pt idx="315">
                  <c:v>2022</c:v>
                </c:pt>
                <c:pt idx="316">
                  <c:v>2022</c:v>
                </c:pt>
                <c:pt idx="317">
                  <c:v>2022</c:v>
                </c:pt>
                <c:pt idx="318">
                  <c:v>2022</c:v>
                </c:pt>
                <c:pt idx="319">
                  <c:v>2022</c:v>
                </c:pt>
                <c:pt idx="320">
                  <c:v>2022</c:v>
                </c:pt>
                <c:pt idx="321">
                  <c:v>2022</c:v>
                </c:pt>
                <c:pt idx="322">
                  <c:v>2022</c:v>
                </c:pt>
                <c:pt idx="323">
                  <c:v>2022</c:v>
                </c:pt>
                <c:pt idx="324">
                  <c:v>2022</c:v>
                </c:pt>
                <c:pt idx="325">
                  <c:v>2022</c:v>
                </c:pt>
                <c:pt idx="326">
                  <c:v>2022</c:v>
                </c:pt>
                <c:pt idx="327">
                  <c:v>2022</c:v>
                </c:pt>
                <c:pt idx="328">
                  <c:v>2022</c:v>
                </c:pt>
                <c:pt idx="329">
                  <c:v>2022</c:v>
                </c:pt>
                <c:pt idx="330">
                  <c:v>2022</c:v>
                </c:pt>
                <c:pt idx="331">
                  <c:v>2022</c:v>
                </c:pt>
                <c:pt idx="332">
                  <c:v>2022</c:v>
                </c:pt>
                <c:pt idx="333">
                  <c:v>2022</c:v>
                </c:pt>
                <c:pt idx="334">
                  <c:v>2022</c:v>
                </c:pt>
                <c:pt idx="335">
                  <c:v>2022</c:v>
                </c:pt>
                <c:pt idx="336">
                  <c:v>2022</c:v>
                </c:pt>
                <c:pt idx="337">
                  <c:v>2022</c:v>
                </c:pt>
                <c:pt idx="338">
                  <c:v>2022</c:v>
                </c:pt>
                <c:pt idx="339">
                  <c:v>2022</c:v>
                </c:pt>
                <c:pt idx="340">
                  <c:v>2022</c:v>
                </c:pt>
                <c:pt idx="341">
                  <c:v>2022</c:v>
                </c:pt>
                <c:pt idx="342">
                  <c:v>2022</c:v>
                </c:pt>
                <c:pt idx="343">
                  <c:v>2022</c:v>
                </c:pt>
                <c:pt idx="344">
                  <c:v>2022</c:v>
                </c:pt>
                <c:pt idx="345">
                  <c:v>2022</c:v>
                </c:pt>
                <c:pt idx="346">
                  <c:v>2022</c:v>
                </c:pt>
                <c:pt idx="347">
                  <c:v>2022</c:v>
                </c:pt>
                <c:pt idx="348">
                  <c:v>2022</c:v>
                </c:pt>
                <c:pt idx="349">
                  <c:v>2022</c:v>
                </c:pt>
                <c:pt idx="350">
                  <c:v>2022</c:v>
                </c:pt>
                <c:pt idx="351">
                  <c:v>2022</c:v>
                </c:pt>
                <c:pt idx="352">
                  <c:v>2022</c:v>
                </c:pt>
                <c:pt idx="353">
                  <c:v>2022</c:v>
                </c:pt>
                <c:pt idx="354">
                  <c:v>2022</c:v>
                </c:pt>
                <c:pt idx="355">
                  <c:v>2022</c:v>
                </c:pt>
                <c:pt idx="356">
                  <c:v>2022</c:v>
                </c:pt>
                <c:pt idx="357">
                  <c:v>2022</c:v>
                </c:pt>
                <c:pt idx="358">
                  <c:v>2022</c:v>
                </c:pt>
                <c:pt idx="359">
                  <c:v>2022</c:v>
                </c:pt>
                <c:pt idx="360">
                  <c:v>2022</c:v>
                </c:pt>
                <c:pt idx="361">
                  <c:v>2022</c:v>
                </c:pt>
                <c:pt idx="362">
                  <c:v>2022</c:v>
                </c:pt>
                <c:pt idx="363">
                  <c:v>2022</c:v>
                </c:pt>
                <c:pt idx="364">
                  <c:v>2022</c:v>
                </c:pt>
                <c:pt idx="365">
                  <c:v>2022</c:v>
                </c:pt>
                <c:pt idx="366">
                  <c:v>2022</c:v>
                </c:pt>
                <c:pt idx="367">
                  <c:v>2022</c:v>
                </c:pt>
                <c:pt idx="368">
                  <c:v>2022</c:v>
                </c:pt>
                <c:pt idx="369">
                  <c:v>2022</c:v>
                </c:pt>
                <c:pt idx="370">
                  <c:v>2022</c:v>
                </c:pt>
                <c:pt idx="371">
                  <c:v>2022</c:v>
                </c:pt>
                <c:pt idx="372">
                  <c:v>2022</c:v>
                </c:pt>
                <c:pt idx="373">
                  <c:v>2022</c:v>
                </c:pt>
                <c:pt idx="374">
                  <c:v>2022</c:v>
                </c:pt>
                <c:pt idx="375">
                  <c:v>2022</c:v>
                </c:pt>
                <c:pt idx="376">
                  <c:v>2022</c:v>
                </c:pt>
                <c:pt idx="377">
                  <c:v>2022</c:v>
                </c:pt>
                <c:pt idx="378">
                  <c:v>2022</c:v>
                </c:pt>
                <c:pt idx="379">
                  <c:v>2022</c:v>
                </c:pt>
                <c:pt idx="380">
                  <c:v>2022</c:v>
                </c:pt>
                <c:pt idx="381">
                  <c:v>2023</c:v>
                </c:pt>
                <c:pt idx="382">
                  <c:v>2023</c:v>
                </c:pt>
                <c:pt idx="383">
                  <c:v>2023</c:v>
                </c:pt>
                <c:pt idx="384">
                  <c:v>2023</c:v>
                </c:pt>
                <c:pt idx="385">
                  <c:v>2023</c:v>
                </c:pt>
                <c:pt idx="386">
                  <c:v>2023</c:v>
                </c:pt>
                <c:pt idx="387">
                  <c:v>2023</c:v>
                </c:pt>
                <c:pt idx="388">
                  <c:v>2023</c:v>
                </c:pt>
                <c:pt idx="389">
                  <c:v>2023</c:v>
                </c:pt>
                <c:pt idx="390">
                  <c:v>2023</c:v>
                </c:pt>
                <c:pt idx="391">
                  <c:v>2023</c:v>
                </c:pt>
                <c:pt idx="392">
                  <c:v>2023</c:v>
                </c:pt>
                <c:pt idx="393">
                  <c:v>2023</c:v>
                </c:pt>
                <c:pt idx="394">
                  <c:v>2023</c:v>
                </c:pt>
                <c:pt idx="395">
                  <c:v>2023</c:v>
                </c:pt>
                <c:pt idx="396">
                  <c:v>2023</c:v>
                </c:pt>
                <c:pt idx="397">
                  <c:v>2023</c:v>
                </c:pt>
                <c:pt idx="398">
                  <c:v>2023</c:v>
                </c:pt>
                <c:pt idx="399">
                  <c:v>2023</c:v>
                </c:pt>
                <c:pt idx="400">
                  <c:v>2023</c:v>
                </c:pt>
                <c:pt idx="401">
                  <c:v>2023</c:v>
                </c:pt>
                <c:pt idx="402">
                  <c:v>2023</c:v>
                </c:pt>
                <c:pt idx="403">
                  <c:v>2023</c:v>
                </c:pt>
                <c:pt idx="404">
                  <c:v>2023</c:v>
                </c:pt>
                <c:pt idx="405">
                  <c:v>2023</c:v>
                </c:pt>
                <c:pt idx="406">
                  <c:v>2023</c:v>
                </c:pt>
                <c:pt idx="407">
                  <c:v>2023</c:v>
                </c:pt>
                <c:pt idx="408">
                  <c:v>2023</c:v>
                </c:pt>
                <c:pt idx="409">
                  <c:v>2023</c:v>
                </c:pt>
                <c:pt idx="410">
                  <c:v>2023</c:v>
                </c:pt>
                <c:pt idx="411">
                  <c:v>2023</c:v>
                </c:pt>
                <c:pt idx="412">
                  <c:v>2023</c:v>
                </c:pt>
                <c:pt idx="413">
                  <c:v>2023</c:v>
                </c:pt>
                <c:pt idx="414">
                  <c:v>2023</c:v>
                </c:pt>
                <c:pt idx="415">
                  <c:v>2023</c:v>
                </c:pt>
                <c:pt idx="416">
                  <c:v>2023</c:v>
                </c:pt>
                <c:pt idx="417">
                  <c:v>2023</c:v>
                </c:pt>
                <c:pt idx="418">
                  <c:v>2023</c:v>
                </c:pt>
                <c:pt idx="419">
                  <c:v>2023</c:v>
                </c:pt>
                <c:pt idx="420">
                  <c:v>2023</c:v>
                </c:pt>
                <c:pt idx="421">
                  <c:v>2023</c:v>
                </c:pt>
                <c:pt idx="422">
                  <c:v>2023</c:v>
                </c:pt>
                <c:pt idx="423">
                  <c:v>2023</c:v>
                </c:pt>
                <c:pt idx="424">
                  <c:v>2023</c:v>
                </c:pt>
                <c:pt idx="425">
                  <c:v>2023</c:v>
                </c:pt>
                <c:pt idx="426">
                  <c:v>2023</c:v>
                </c:pt>
                <c:pt idx="427">
                  <c:v>2023</c:v>
                </c:pt>
                <c:pt idx="428">
                  <c:v>2023</c:v>
                </c:pt>
                <c:pt idx="429">
                  <c:v>2023</c:v>
                </c:pt>
                <c:pt idx="430">
                  <c:v>2023</c:v>
                </c:pt>
                <c:pt idx="431">
                  <c:v>2023</c:v>
                </c:pt>
                <c:pt idx="432">
                  <c:v>2023</c:v>
                </c:pt>
                <c:pt idx="433">
                  <c:v>2023</c:v>
                </c:pt>
                <c:pt idx="434">
                  <c:v>2023</c:v>
                </c:pt>
                <c:pt idx="435">
                  <c:v>2023</c:v>
                </c:pt>
                <c:pt idx="436">
                  <c:v>2023</c:v>
                </c:pt>
                <c:pt idx="437">
                  <c:v>2023</c:v>
                </c:pt>
                <c:pt idx="438">
                  <c:v>2023</c:v>
                </c:pt>
                <c:pt idx="439">
                  <c:v>2023</c:v>
                </c:pt>
                <c:pt idx="440">
                  <c:v>2023</c:v>
                </c:pt>
                <c:pt idx="441">
                  <c:v>2023</c:v>
                </c:pt>
                <c:pt idx="442">
                  <c:v>2023</c:v>
                </c:pt>
                <c:pt idx="443">
                  <c:v>2023</c:v>
                </c:pt>
                <c:pt idx="444">
                  <c:v>2023</c:v>
                </c:pt>
                <c:pt idx="445">
                  <c:v>2023</c:v>
                </c:pt>
                <c:pt idx="446">
                  <c:v>2023</c:v>
                </c:pt>
                <c:pt idx="447">
                  <c:v>2023</c:v>
                </c:pt>
                <c:pt idx="448">
                  <c:v>2023</c:v>
                </c:pt>
                <c:pt idx="449">
                  <c:v>2023</c:v>
                </c:pt>
                <c:pt idx="450">
                  <c:v>2023</c:v>
                </c:pt>
                <c:pt idx="451">
                  <c:v>2023</c:v>
                </c:pt>
                <c:pt idx="452">
                  <c:v>2023</c:v>
                </c:pt>
                <c:pt idx="453">
                  <c:v>2023</c:v>
                </c:pt>
                <c:pt idx="454">
                  <c:v>2023</c:v>
                </c:pt>
                <c:pt idx="455">
                  <c:v>2023</c:v>
                </c:pt>
                <c:pt idx="456">
                  <c:v>2023</c:v>
                </c:pt>
                <c:pt idx="457">
                  <c:v>2023</c:v>
                </c:pt>
                <c:pt idx="458">
                  <c:v>2023</c:v>
                </c:pt>
                <c:pt idx="459">
                  <c:v>2023</c:v>
                </c:pt>
                <c:pt idx="460">
                  <c:v>2023</c:v>
                </c:pt>
                <c:pt idx="461">
                  <c:v>2023</c:v>
                </c:pt>
                <c:pt idx="462">
                  <c:v>2023</c:v>
                </c:pt>
                <c:pt idx="463">
                  <c:v>2023</c:v>
                </c:pt>
                <c:pt idx="464">
                  <c:v>2023</c:v>
                </c:pt>
                <c:pt idx="465">
                  <c:v>2023</c:v>
                </c:pt>
                <c:pt idx="466">
                  <c:v>2023</c:v>
                </c:pt>
                <c:pt idx="467">
                  <c:v>2023</c:v>
                </c:pt>
                <c:pt idx="468">
                  <c:v>2023</c:v>
                </c:pt>
                <c:pt idx="469">
                  <c:v>2023</c:v>
                </c:pt>
                <c:pt idx="470">
                  <c:v>2023</c:v>
                </c:pt>
                <c:pt idx="471">
                  <c:v>2023</c:v>
                </c:pt>
                <c:pt idx="472">
                  <c:v>2023</c:v>
                </c:pt>
                <c:pt idx="473">
                  <c:v>2023</c:v>
                </c:pt>
                <c:pt idx="474">
                  <c:v>2023</c:v>
                </c:pt>
                <c:pt idx="475">
                  <c:v>2023</c:v>
                </c:pt>
                <c:pt idx="476">
                  <c:v>2023</c:v>
                </c:pt>
                <c:pt idx="477">
                  <c:v>2023</c:v>
                </c:pt>
                <c:pt idx="478">
                  <c:v>2023</c:v>
                </c:pt>
                <c:pt idx="479">
                  <c:v>2023</c:v>
                </c:pt>
                <c:pt idx="480">
                  <c:v>2023</c:v>
                </c:pt>
                <c:pt idx="481">
                  <c:v>2023</c:v>
                </c:pt>
                <c:pt idx="482">
                  <c:v>2023</c:v>
                </c:pt>
                <c:pt idx="483">
                  <c:v>2023</c:v>
                </c:pt>
                <c:pt idx="484">
                  <c:v>2023</c:v>
                </c:pt>
                <c:pt idx="485">
                  <c:v>2023</c:v>
                </c:pt>
                <c:pt idx="486">
                  <c:v>2023</c:v>
                </c:pt>
                <c:pt idx="487">
                  <c:v>2023</c:v>
                </c:pt>
                <c:pt idx="488">
                  <c:v>2023</c:v>
                </c:pt>
                <c:pt idx="489">
                  <c:v>2023</c:v>
                </c:pt>
                <c:pt idx="490">
                  <c:v>2023</c:v>
                </c:pt>
                <c:pt idx="491">
                  <c:v>2023</c:v>
                </c:pt>
                <c:pt idx="492">
                  <c:v>2023</c:v>
                </c:pt>
                <c:pt idx="493">
                  <c:v>2023</c:v>
                </c:pt>
                <c:pt idx="494">
                  <c:v>2023</c:v>
                </c:pt>
                <c:pt idx="495">
                  <c:v>2023</c:v>
                </c:pt>
                <c:pt idx="496">
                  <c:v>2023</c:v>
                </c:pt>
                <c:pt idx="497">
                  <c:v>2023</c:v>
                </c:pt>
                <c:pt idx="498">
                  <c:v>2023</c:v>
                </c:pt>
                <c:pt idx="499">
                  <c:v>2023</c:v>
                </c:pt>
                <c:pt idx="500">
                  <c:v>2023</c:v>
                </c:pt>
                <c:pt idx="501">
                  <c:v>2023</c:v>
                </c:pt>
                <c:pt idx="502">
                  <c:v>2023</c:v>
                </c:pt>
                <c:pt idx="503">
                  <c:v>2023</c:v>
                </c:pt>
                <c:pt idx="504">
                  <c:v>2023</c:v>
                </c:pt>
                <c:pt idx="505">
                  <c:v>2023</c:v>
                </c:pt>
                <c:pt idx="506">
                  <c:v>2023</c:v>
                </c:pt>
                <c:pt idx="507">
                  <c:v>2023</c:v>
                </c:pt>
                <c:pt idx="508">
                  <c:v>2023</c:v>
                </c:pt>
                <c:pt idx="509">
                  <c:v>2023</c:v>
                </c:pt>
                <c:pt idx="510">
                  <c:v>2023</c:v>
                </c:pt>
                <c:pt idx="511">
                  <c:v>2023</c:v>
                </c:pt>
                <c:pt idx="512">
                  <c:v>2023</c:v>
                </c:pt>
                <c:pt idx="513">
                  <c:v>2023</c:v>
                </c:pt>
                <c:pt idx="514">
                  <c:v>2023</c:v>
                </c:pt>
                <c:pt idx="515">
                  <c:v>2023</c:v>
                </c:pt>
                <c:pt idx="516">
                  <c:v>2023</c:v>
                </c:pt>
                <c:pt idx="517">
                  <c:v>2023</c:v>
                </c:pt>
                <c:pt idx="518">
                  <c:v>2023</c:v>
                </c:pt>
                <c:pt idx="519">
                  <c:v>2023</c:v>
                </c:pt>
                <c:pt idx="520">
                  <c:v>2023</c:v>
                </c:pt>
                <c:pt idx="521">
                  <c:v>2023</c:v>
                </c:pt>
                <c:pt idx="522">
                  <c:v>2023</c:v>
                </c:pt>
                <c:pt idx="523">
                  <c:v>2023</c:v>
                </c:pt>
                <c:pt idx="524">
                  <c:v>2023</c:v>
                </c:pt>
                <c:pt idx="525">
                  <c:v>2024</c:v>
                </c:pt>
                <c:pt idx="526">
                  <c:v>2024</c:v>
                </c:pt>
                <c:pt idx="527">
                  <c:v>2024</c:v>
                </c:pt>
                <c:pt idx="528">
                  <c:v>2024</c:v>
                </c:pt>
                <c:pt idx="529">
                  <c:v>2024</c:v>
                </c:pt>
                <c:pt idx="530">
                  <c:v>2024</c:v>
                </c:pt>
                <c:pt idx="531">
                  <c:v>2024</c:v>
                </c:pt>
                <c:pt idx="532">
                  <c:v>2024</c:v>
                </c:pt>
                <c:pt idx="533">
                  <c:v>2024</c:v>
                </c:pt>
                <c:pt idx="534">
                  <c:v>2024</c:v>
                </c:pt>
                <c:pt idx="535">
                  <c:v>2024</c:v>
                </c:pt>
                <c:pt idx="536">
                  <c:v>2024</c:v>
                </c:pt>
                <c:pt idx="537">
                  <c:v>2024</c:v>
                </c:pt>
                <c:pt idx="538">
                  <c:v>2024</c:v>
                </c:pt>
                <c:pt idx="539">
                  <c:v>2024</c:v>
                </c:pt>
                <c:pt idx="540">
                  <c:v>2024</c:v>
                </c:pt>
                <c:pt idx="541">
                  <c:v>2024</c:v>
                </c:pt>
                <c:pt idx="542">
                  <c:v>2024</c:v>
                </c:pt>
                <c:pt idx="543">
                  <c:v>2024</c:v>
                </c:pt>
                <c:pt idx="544">
                  <c:v>2024</c:v>
                </c:pt>
                <c:pt idx="545">
                  <c:v>2024</c:v>
                </c:pt>
                <c:pt idx="546">
                  <c:v>2024</c:v>
                </c:pt>
                <c:pt idx="547">
                  <c:v>2024</c:v>
                </c:pt>
                <c:pt idx="548">
                  <c:v>2024</c:v>
                </c:pt>
                <c:pt idx="549">
                  <c:v>2024</c:v>
                </c:pt>
                <c:pt idx="550">
                  <c:v>2024</c:v>
                </c:pt>
                <c:pt idx="551">
                  <c:v>2024</c:v>
                </c:pt>
                <c:pt idx="552">
                  <c:v>2024</c:v>
                </c:pt>
                <c:pt idx="553">
                  <c:v>2024</c:v>
                </c:pt>
                <c:pt idx="554">
                  <c:v>2024</c:v>
                </c:pt>
                <c:pt idx="555">
                  <c:v>2024</c:v>
                </c:pt>
                <c:pt idx="556">
                  <c:v>2024</c:v>
                </c:pt>
                <c:pt idx="557">
                  <c:v>2024</c:v>
                </c:pt>
                <c:pt idx="558">
                  <c:v>2024</c:v>
                </c:pt>
                <c:pt idx="559">
                  <c:v>2024</c:v>
                </c:pt>
                <c:pt idx="560">
                  <c:v>2024</c:v>
                </c:pt>
                <c:pt idx="561">
                  <c:v>2024</c:v>
                </c:pt>
                <c:pt idx="562">
                  <c:v>2024</c:v>
                </c:pt>
                <c:pt idx="563">
                  <c:v>2024</c:v>
                </c:pt>
                <c:pt idx="564">
                  <c:v>2024</c:v>
                </c:pt>
                <c:pt idx="565">
                  <c:v>2024</c:v>
                </c:pt>
                <c:pt idx="566">
                  <c:v>2024</c:v>
                </c:pt>
                <c:pt idx="567">
                  <c:v>2024</c:v>
                </c:pt>
                <c:pt idx="568">
                  <c:v>2024</c:v>
                </c:pt>
                <c:pt idx="569">
                  <c:v>2024</c:v>
                </c:pt>
                <c:pt idx="570">
                  <c:v>2024</c:v>
                </c:pt>
                <c:pt idx="571">
                  <c:v>2024</c:v>
                </c:pt>
                <c:pt idx="572">
                  <c:v>2024</c:v>
                </c:pt>
                <c:pt idx="573">
                  <c:v>2024</c:v>
                </c:pt>
                <c:pt idx="574">
                  <c:v>2024</c:v>
                </c:pt>
                <c:pt idx="575">
                  <c:v>2024</c:v>
                </c:pt>
                <c:pt idx="576">
                  <c:v>2024</c:v>
                </c:pt>
                <c:pt idx="577">
                  <c:v>2024</c:v>
                </c:pt>
                <c:pt idx="578">
                  <c:v>2024</c:v>
                </c:pt>
                <c:pt idx="579">
                  <c:v>2024</c:v>
                </c:pt>
                <c:pt idx="580">
                  <c:v>2024</c:v>
                </c:pt>
                <c:pt idx="581">
                  <c:v>2024</c:v>
                </c:pt>
                <c:pt idx="582">
                  <c:v>2024</c:v>
                </c:pt>
                <c:pt idx="583">
                  <c:v>2024</c:v>
                </c:pt>
                <c:pt idx="584">
                  <c:v>2024</c:v>
                </c:pt>
                <c:pt idx="585">
                  <c:v>2024</c:v>
                </c:pt>
                <c:pt idx="586">
                  <c:v>2024</c:v>
                </c:pt>
                <c:pt idx="587">
                  <c:v>2024</c:v>
                </c:pt>
                <c:pt idx="588">
                  <c:v>2024</c:v>
                </c:pt>
                <c:pt idx="589">
                  <c:v>2024</c:v>
                </c:pt>
                <c:pt idx="590">
                  <c:v>2024</c:v>
                </c:pt>
                <c:pt idx="591">
                  <c:v>2024</c:v>
                </c:pt>
                <c:pt idx="592">
                  <c:v>2024</c:v>
                </c:pt>
                <c:pt idx="593">
                  <c:v>2024</c:v>
                </c:pt>
                <c:pt idx="594">
                  <c:v>2024</c:v>
                </c:pt>
                <c:pt idx="595">
                  <c:v>2024</c:v>
                </c:pt>
                <c:pt idx="596">
                  <c:v>2024</c:v>
                </c:pt>
                <c:pt idx="597">
                  <c:v>2024</c:v>
                </c:pt>
                <c:pt idx="598">
                  <c:v>2024</c:v>
                </c:pt>
                <c:pt idx="599">
                  <c:v>2024</c:v>
                </c:pt>
                <c:pt idx="600">
                  <c:v>2024</c:v>
                </c:pt>
                <c:pt idx="601">
                  <c:v>2024</c:v>
                </c:pt>
                <c:pt idx="602">
                  <c:v>2024</c:v>
                </c:pt>
                <c:pt idx="603">
                  <c:v>2024</c:v>
                </c:pt>
                <c:pt idx="604">
                  <c:v>2024</c:v>
                </c:pt>
                <c:pt idx="605">
                  <c:v>2024</c:v>
                </c:pt>
                <c:pt idx="606">
                  <c:v>2024</c:v>
                </c:pt>
                <c:pt idx="607">
                  <c:v>2024</c:v>
                </c:pt>
                <c:pt idx="608">
                  <c:v>2024</c:v>
                </c:pt>
                <c:pt idx="609">
                  <c:v>2024</c:v>
                </c:pt>
                <c:pt idx="610">
                  <c:v>2024</c:v>
                </c:pt>
                <c:pt idx="611">
                  <c:v>2024</c:v>
                </c:pt>
                <c:pt idx="612">
                  <c:v>2024</c:v>
                </c:pt>
                <c:pt idx="613">
                  <c:v>2024</c:v>
                </c:pt>
                <c:pt idx="614">
                  <c:v>2024</c:v>
                </c:pt>
                <c:pt idx="615">
                  <c:v>2024</c:v>
                </c:pt>
                <c:pt idx="616">
                  <c:v>2024</c:v>
                </c:pt>
                <c:pt idx="617">
                  <c:v>2024</c:v>
                </c:pt>
                <c:pt idx="618">
                  <c:v>2024</c:v>
                </c:pt>
                <c:pt idx="619">
                  <c:v>2024</c:v>
                </c:pt>
                <c:pt idx="620">
                  <c:v>2024</c:v>
                </c:pt>
                <c:pt idx="621">
                  <c:v>2024</c:v>
                </c:pt>
                <c:pt idx="622">
                  <c:v>2024</c:v>
                </c:pt>
                <c:pt idx="623">
                  <c:v>2024</c:v>
                </c:pt>
                <c:pt idx="624">
                  <c:v>2024</c:v>
                </c:pt>
                <c:pt idx="625">
                  <c:v>2024</c:v>
                </c:pt>
                <c:pt idx="626">
                  <c:v>2024</c:v>
                </c:pt>
                <c:pt idx="627">
                  <c:v>2024</c:v>
                </c:pt>
                <c:pt idx="628">
                  <c:v>2024</c:v>
                </c:pt>
                <c:pt idx="629">
                  <c:v>2024</c:v>
                </c:pt>
                <c:pt idx="630">
                  <c:v>2024</c:v>
                </c:pt>
                <c:pt idx="631">
                  <c:v>2024</c:v>
                </c:pt>
                <c:pt idx="632">
                  <c:v>2024</c:v>
                </c:pt>
                <c:pt idx="633">
                  <c:v>2024</c:v>
                </c:pt>
                <c:pt idx="634">
                  <c:v>2024</c:v>
                </c:pt>
                <c:pt idx="635">
                  <c:v>2024</c:v>
                </c:pt>
                <c:pt idx="636">
                  <c:v>2024</c:v>
                </c:pt>
                <c:pt idx="637">
                  <c:v>2024</c:v>
                </c:pt>
                <c:pt idx="638">
                  <c:v>2024</c:v>
                </c:pt>
                <c:pt idx="639">
                  <c:v>2024</c:v>
                </c:pt>
                <c:pt idx="640">
                  <c:v>2024</c:v>
                </c:pt>
                <c:pt idx="641">
                  <c:v>2024</c:v>
                </c:pt>
                <c:pt idx="642">
                  <c:v>2024</c:v>
                </c:pt>
                <c:pt idx="643">
                  <c:v>2024</c:v>
                </c:pt>
                <c:pt idx="644">
                  <c:v>2024</c:v>
                </c:pt>
                <c:pt idx="645">
                  <c:v>2024</c:v>
                </c:pt>
                <c:pt idx="646">
                  <c:v>2024</c:v>
                </c:pt>
                <c:pt idx="647">
                  <c:v>2024</c:v>
                </c:pt>
                <c:pt idx="648">
                  <c:v>2024</c:v>
                </c:pt>
                <c:pt idx="649">
                  <c:v>2024</c:v>
                </c:pt>
              </c:numCache>
            </c:numRef>
          </c:xVal>
          <c:yVal>
            <c:numRef>
              <c:f>'Analysis and Graphs'!$M$2:$M$2000</c:f>
              <c:numCache>
                <c:formatCode>General</c:formatCode>
                <c:ptCount val="1999"/>
                <c:pt idx="24">
                  <c:v>94534.967555875992</c:v>
                </c:pt>
                <c:pt idx="27">
                  <c:v>96857.332889923506</c:v>
                </c:pt>
                <c:pt idx="28">
                  <c:v>106348.34508952795</c:v>
                </c:pt>
                <c:pt idx="29">
                  <c:v>99420.985736477902</c:v>
                </c:pt>
                <c:pt idx="31">
                  <c:v>99689.720748673804</c:v>
                </c:pt>
                <c:pt idx="36">
                  <c:v>90781.776720206224</c:v>
                </c:pt>
                <c:pt idx="37">
                  <c:v>74292.122231567133</c:v>
                </c:pt>
                <c:pt idx="38">
                  <c:v>78048.780487804877</c:v>
                </c:pt>
                <c:pt idx="40">
                  <c:v>83692.013390722146</c:v>
                </c:pt>
                <c:pt idx="41">
                  <c:v>74725.011956001923</c:v>
                </c:pt>
                <c:pt idx="42">
                  <c:v>104835.25887890458</c:v>
                </c:pt>
                <c:pt idx="43">
                  <c:v>68304.40900562852</c:v>
                </c:pt>
                <c:pt idx="46">
                  <c:v>98271.37106322519</c:v>
                </c:pt>
                <c:pt idx="47">
                  <c:v>86035.661492978572</c:v>
                </c:pt>
                <c:pt idx="49">
                  <c:v>102098.76543209876</c:v>
                </c:pt>
                <c:pt idx="50">
                  <c:v>65085.365853658535</c:v>
                </c:pt>
                <c:pt idx="51">
                  <c:v>89329.268292682929</c:v>
                </c:pt>
                <c:pt idx="52">
                  <c:v>73103.448275862058</c:v>
                </c:pt>
                <c:pt idx="53">
                  <c:v>69000</c:v>
                </c:pt>
                <c:pt idx="54">
                  <c:v>74177.419354838712</c:v>
                </c:pt>
                <c:pt idx="55">
                  <c:v>82352.941176470587</c:v>
                </c:pt>
                <c:pt idx="56">
                  <c:v>73529.411764705888</c:v>
                </c:pt>
                <c:pt idx="57">
                  <c:v>76763.157894736854</c:v>
                </c:pt>
                <c:pt idx="58">
                  <c:v>67211.538461538468</c:v>
                </c:pt>
                <c:pt idx="61">
                  <c:v>95287.356321839077</c:v>
                </c:pt>
                <c:pt idx="62">
                  <c:v>96699.029126213587</c:v>
                </c:pt>
                <c:pt idx="64">
                  <c:v>104586.77125343792</c:v>
                </c:pt>
                <c:pt idx="65">
                  <c:v>61328.914987451579</c:v>
                </c:pt>
                <c:pt idx="66">
                  <c:v>80521.88775080342</c:v>
                </c:pt>
                <c:pt idx="67">
                  <c:v>73030.417858004061</c:v>
                </c:pt>
                <c:pt idx="68">
                  <c:v>69002.426145283287</c:v>
                </c:pt>
                <c:pt idx="69">
                  <c:v>82270.670505964634</c:v>
                </c:pt>
                <c:pt idx="70">
                  <c:v>73455.955808896993</c:v>
                </c:pt>
                <c:pt idx="71">
                  <c:v>72400.717562007878</c:v>
                </c:pt>
                <c:pt idx="72">
                  <c:v>76686.471423313546</c:v>
                </c:pt>
                <c:pt idx="73">
                  <c:v>62437.562437562447</c:v>
                </c:pt>
                <c:pt idx="74">
                  <c:v>62900.062900062898</c:v>
                </c:pt>
                <c:pt idx="76">
                  <c:v>67144.394067471003</c:v>
                </c:pt>
                <c:pt idx="77">
                  <c:v>82921.031537632327</c:v>
                </c:pt>
                <c:pt idx="81">
                  <c:v>95306.991858716006</c:v>
                </c:pt>
                <c:pt idx="82">
                  <c:v>103245.91521172717</c:v>
                </c:pt>
                <c:pt idx="83">
                  <c:v>60422.379371722709</c:v>
                </c:pt>
                <c:pt idx="84">
                  <c:v>68902.830255934983</c:v>
                </c:pt>
                <c:pt idx="85">
                  <c:v>68117.779656241182</c:v>
                </c:pt>
                <c:pt idx="86">
                  <c:v>73153.273525481971</c:v>
                </c:pt>
                <c:pt idx="87">
                  <c:v>53475.640103965045</c:v>
                </c:pt>
                <c:pt idx="88">
                  <c:v>74668.920822766973</c:v>
                </c:pt>
                <c:pt idx="91">
                  <c:v>67761.023096010686</c:v>
                </c:pt>
                <c:pt idx="92">
                  <c:v>75703.311533271059</c:v>
                </c:pt>
                <c:pt idx="93">
                  <c:v>64238.278776034604</c:v>
                </c:pt>
                <c:pt idx="94">
                  <c:v>60542.368234675923</c:v>
                </c:pt>
                <c:pt idx="95">
                  <c:v>60043.741362422683</c:v>
                </c:pt>
                <c:pt idx="98">
                  <c:v>61989.292758523523</c:v>
                </c:pt>
                <c:pt idx="99">
                  <c:v>59013.173007612306</c:v>
                </c:pt>
                <c:pt idx="100">
                  <c:v>84217.776525468827</c:v>
                </c:pt>
                <c:pt idx="101">
                  <c:v>81817.517714953618</c:v>
                </c:pt>
                <c:pt idx="102">
                  <c:v>68784.910413869686</c:v>
                </c:pt>
                <c:pt idx="105">
                  <c:v>73292.964642859879</c:v>
                </c:pt>
                <c:pt idx="110">
                  <c:v>93432.430403417879</c:v>
                </c:pt>
                <c:pt idx="111">
                  <c:v>93971.751796685479</c:v>
                </c:pt>
                <c:pt idx="113">
                  <c:v>45971.637836995484</c:v>
                </c:pt>
                <c:pt idx="114">
                  <c:v>27427.146641732899</c:v>
                </c:pt>
                <c:pt idx="115">
                  <c:v>101151.07055525735</c:v>
                </c:pt>
                <c:pt idx="116">
                  <c:v>29732.472699224621</c:v>
                </c:pt>
                <c:pt idx="117">
                  <c:v>47142.028985507248</c:v>
                </c:pt>
                <c:pt idx="118">
                  <c:v>75345.368251546737</c:v>
                </c:pt>
                <c:pt idx="120">
                  <c:v>55406.56463045736</c:v>
                </c:pt>
                <c:pt idx="121">
                  <c:v>73153.899240855768</c:v>
                </c:pt>
                <c:pt idx="123">
                  <c:v>79293.686490088294</c:v>
                </c:pt>
                <c:pt idx="124">
                  <c:v>48930.896870405377</c:v>
                </c:pt>
                <c:pt idx="125">
                  <c:v>67009.505999688321</c:v>
                </c:pt>
                <c:pt idx="126">
                  <c:v>51398.33711262283</c:v>
                </c:pt>
                <c:pt idx="127">
                  <c:v>64707.707308425313</c:v>
                </c:pt>
                <c:pt idx="128">
                  <c:v>55583.533844403413</c:v>
                </c:pt>
                <c:pt idx="129">
                  <c:v>94923.298584625809</c:v>
                </c:pt>
                <c:pt idx="130">
                  <c:v>53356.406373927464</c:v>
                </c:pt>
                <c:pt idx="131">
                  <c:v>62571.888658845179</c:v>
                </c:pt>
                <c:pt idx="132">
                  <c:v>53935.548959121516</c:v>
                </c:pt>
                <c:pt idx="133">
                  <c:v>82509.010045241928</c:v>
                </c:pt>
                <c:pt idx="134">
                  <c:v>62623.009482912865</c:v>
                </c:pt>
                <c:pt idx="135">
                  <c:v>66983.315065156508</c:v>
                </c:pt>
                <c:pt idx="136">
                  <c:v>96763.285024154597</c:v>
                </c:pt>
                <c:pt idx="137">
                  <c:v>70302.073347243364</c:v>
                </c:pt>
                <c:pt idx="140">
                  <c:v>90600.605118432708</c:v>
                </c:pt>
                <c:pt idx="143">
                  <c:v>44845.094402724149</c:v>
                </c:pt>
                <c:pt idx="144">
                  <c:v>29795.384755708248</c:v>
                </c:pt>
                <c:pt idx="147">
                  <c:v>45986.804901036761</c:v>
                </c:pt>
                <c:pt idx="148">
                  <c:v>73499.016154901867</c:v>
                </c:pt>
                <c:pt idx="149">
                  <c:v>33443.799215590887</c:v>
                </c:pt>
                <c:pt idx="150">
                  <c:v>38916.420905414852</c:v>
                </c:pt>
                <c:pt idx="151">
                  <c:v>77560.918785542584</c:v>
                </c:pt>
                <c:pt idx="152">
                  <c:v>83944.788464418161</c:v>
                </c:pt>
                <c:pt idx="153">
                  <c:v>37438.128468082723</c:v>
                </c:pt>
                <c:pt idx="154">
                  <c:v>74042.906512275033</c:v>
                </c:pt>
                <c:pt idx="155">
                  <c:v>77350.580129350972</c:v>
                </c:pt>
                <c:pt idx="157">
                  <c:v>47731.836249641434</c:v>
                </c:pt>
                <c:pt idx="158">
                  <c:v>54221.449131910966</c:v>
                </c:pt>
                <c:pt idx="159">
                  <c:v>92927.889941630696</c:v>
                </c:pt>
                <c:pt idx="160">
                  <c:v>52892.934010437915</c:v>
                </c:pt>
                <c:pt idx="161">
                  <c:v>56399.017370140318</c:v>
                </c:pt>
                <c:pt idx="162">
                  <c:v>80786.320183115662</c:v>
                </c:pt>
                <c:pt idx="163">
                  <c:v>62965.80837801662</c:v>
                </c:pt>
                <c:pt idx="164">
                  <c:v>61342.832952603079</c:v>
                </c:pt>
                <c:pt idx="165">
                  <c:v>91315.563759461758</c:v>
                </c:pt>
                <c:pt idx="167">
                  <c:v>45273.297491039419</c:v>
                </c:pt>
                <c:pt idx="168">
                  <c:v>30470.679012345678</c:v>
                </c:pt>
                <c:pt idx="169">
                  <c:v>29461.279461279457</c:v>
                </c:pt>
                <c:pt idx="170">
                  <c:v>25686.977299880524</c:v>
                </c:pt>
                <c:pt idx="171">
                  <c:v>30864.1975308642</c:v>
                </c:pt>
                <c:pt idx="172">
                  <c:v>26521.676715475165</c:v>
                </c:pt>
                <c:pt idx="173">
                  <c:v>28493.619670090258</c:v>
                </c:pt>
                <c:pt idx="174">
                  <c:v>47251.851851851847</c:v>
                </c:pt>
                <c:pt idx="176">
                  <c:v>34044.205495818394</c:v>
                </c:pt>
                <c:pt idx="177">
                  <c:v>76196.421140241364</c:v>
                </c:pt>
                <c:pt idx="180">
                  <c:v>37024.691358024684</c:v>
                </c:pt>
                <c:pt idx="181">
                  <c:v>29831.086316441961</c:v>
                </c:pt>
                <c:pt idx="182">
                  <c:v>73214.28571428571</c:v>
                </c:pt>
                <c:pt idx="183">
                  <c:v>40035.035035035035</c:v>
                </c:pt>
                <c:pt idx="184">
                  <c:v>48732.943469785569</c:v>
                </c:pt>
                <c:pt idx="185">
                  <c:v>76309.067688378025</c:v>
                </c:pt>
                <c:pt idx="186">
                  <c:v>56639.973306639964</c:v>
                </c:pt>
                <c:pt idx="187">
                  <c:v>29949.196984595212</c:v>
                </c:pt>
                <c:pt idx="188">
                  <c:v>33169.68130921619</c:v>
                </c:pt>
                <c:pt idx="189">
                  <c:v>53671.497584541066</c:v>
                </c:pt>
                <c:pt idx="190">
                  <c:v>54340.054340054339</c:v>
                </c:pt>
                <c:pt idx="193">
                  <c:v>78189.300411522621</c:v>
                </c:pt>
                <c:pt idx="195">
                  <c:v>48427.350427350422</c:v>
                </c:pt>
                <c:pt idx="196">
                  <c:v>63803.299097416741</c:v>
                </c:pt>
                <c:pt idx="197">
                  <c:v>60891.399874450719</c:v>
                </c:pt>
                <c:pt idx="198">
                  <c:v>88427.527873894636</c:v>
                </c:pt>
                <c:pt idx="199">
                  <c:v>72009.602194787367</c:v>
                </c:pt>
                <c:pt idx="200">
                  <c:v>55001.582779360549</c:v>
                </c:pt>
                <c:pt idx="201">
                  <c:v>67901.234567901221</c:v>
                </c:pt>
                <c:pt idx="202">
                  <c:v>27806.038426349496</c:v>
                </c:pt>
                <c:pt idx="203">
                  <c:v>35568.591572035948</c:v>
                </c:pt>
                <c:pt idx="207">
                  <c:v>34848.022771170065</c:v>
                </c:pt>
                <c:pt idx="208">
                  <c:v>27794.827845785032</c:v>
                </c:pt>
                <c:pt idx="209">
                  <c:v>26702.960113199184</c:v>
                </c:pt>
                <c:pt idx="210">
                  <c:v>31249.112079694041</c:v>
                </c:pt>
                <c:pt idx="211">
                  <c:v>26376.447725838141</c:v>
                </c:pt>
                <c:pt idx="212">
                  <c:v>25871.905103378114</c:v>
                </c:pt>
                <c:pt idx="213">
                  <c:v>31598.639920252353</c:v>
                </c:pt>
                <c:pt idx="214">
                  <c:v>33099.388452833831</c:v>
                </c:pt>
                <c:pt idx="216">
                  <c:v>53160.636014088472</c:v>
                </c:pt>
                <c:pt idx="217">
                  <c:v>56987.723421176946</c:v>
                </c:pt>
                <c:pt idx="218">
                  <c:v>33652.889931978207</c:v>
                </c:pt>
                <c:pt idx="219">
                  <c:v>29927.993660685916</c:v>
                </c:pt>
                <c:pt idx="220">
                  <c:v>38807.051585132976</c:v>
                </c:pt>
                <c:pt idx="222">
                  <c:v>39240.695726399295</c:v>
                </c:pt>
                <c:pt idx="224">
                  <c:v>30928.920159664482</c:v>
                </c:pt>
                <c:pt idx="225">
                  <c:v>49738.002162521829</c:v>
                </c:pt>
                <c:pt idx="226">
                  <c:v>41700.226512669331</c:v>
                </c:pt>
                <c:pt idx="227">
                  <c:v>29098.491457265049</c:v>
                </c:pt>
                <c:pt idx="228">
                  <c:v>48369.456625758481</c:v>
                </c:pt>
                <c:pt idx="230">
                  <c:v>51633.653085165497</c:v>
                </c:pt>
                <c:pt idx="231">
                  <c:v>47413.696918304959</c:v>
                </c:pt>
                <c:pt idx="232">
                  <c:v>59988.301111394416</c:v>
                </c:pt>
                <c:pt idx="233">
                  <c:v>67266.293525644476</c:v>
                </c:pt>
                <c:pt idx="234">
                  <c:v>64967.222609264965</c:v>
                </c:pt>
                <c:pt idx="235">
                  <c:v>54621.09304744254</c:v>
                </c:pt>
                <c:pt idx="237">
                  <c:v>93564.510386291629</c:v>
                </c:pt>
                <c:pt idx="238">
                  <c:v>137373.5166800945</c:v>
                </c:pt>
                <c:pt idx="239">
                  <c:v>176311.37541933518</c:v>
                </c:pt>
                <c:pt idx="240">
                  <c:v>27887.824397695385</c:v>
                </c:pt>
                <c:pt idx="241">
                  <c:v>25231.02044855697</c:v>
                </c:pt>
                <c:pt idx="242">
                  <c:v>34158.746468019526</c:v>
                </c:pt>
                <c:pt idx="243">
                  <c:v>28627.675567327653</c:v>
                </c:pt>
                <c:pt idx="244">
                  <c:v>31071.342459881587</c:v>
                </c:pt>
                <c:pt idx="245">
                  <c:v>25313.97041400088</c:v>
                </c:pt>
                <c:pt idx="246">
                  <c:v>38811.7957841393</c:v>
                </c:pt>
                <c:pt idx="247">
                  <c:v>24616.007148758239</c:v>
                </c:pt>
                <c:pt idx="249">
                  <c:v>50746.353854496672</c:v>
                </c:pt>
                <c:pt idx="250">
                  <c:v>54399.634671918255</c:v>
                </c:pt>
                <c:pt idx="251">
                  <c:v>32710.889304775767</c:v>
                </c:pt>
                <c:pt idx="252">
                  <c:v>28568.818402733366</c:v>
                </c:pt>
                <c:pt idx="254">
                  <c:v>36312.277515961199</c:v>
                </c:pt>
                <c:pt idx="256">
                  <c:v>29578.390076129384</c:v>
                </c:pt>
                <c:pt idx="258">
                  <c:v>47076.825292199763</c:v>
                </c:pt>
                <c:pt idx="259">
                  <c:v>28402.559155072609</c:v>
                </c:pt>
                <c:pt idx="261">
                  <c:v>65246.197861767796</c:v>
                </c:pt>
                <c:pt idx="262">
                  <c:v>32576.419213973797</c:v>
                </c:pt>
                <c:pt idx="263">
                  <c:v>26869.331541820626</c:v>
                </c:pt>
                <c:pt idx="265">
                  <c:v>30738.86462882096</c:v>
                </c:pt>
                <c:pt idx="266">
                  <c:v>31088.2096069869</c:v>
                </c:pt>
                <c:pt idx="267">
                  <c:v>30637.835183528874</c:v>
                </c:pt>
                <c:pt idx="270">
                  <c:v>37744.986444255883</c:v>
                </c:pt>
                <c:pt idx="271">
                  <c:v>35061.863173216887</c:v>
                </c:pt>
                <c:pt idx="273">
                  <c:v>38104.480025877405</c:v>
                </c:pt>
                <c:pt idx="275">
                  <c:v>38751.415170629138</c:v>
                </c:pt>
                <c:pt idx="276">
                  <c:v>40241.854215653344</c:v>
                </c:pt>
                <c:pt idx="278">
                  <c:v>91110.574707599124</c:v>
                </c:pt>
                <c:pt idx="279">
                  <c:v>69781.659388646294</c:v>
                </c:pt>
                <c:pt idx="280">
                  <c:v>51850.977615169759</c:v>
                </c:pt>
                <c:pt idx="281">
                  <c:v>55366.37153960178</c:v>
                </c:pt>
                <c:pt idx="282">
                  <c:v>79872.265933093498</c:v>
                </c:pt>
                <c:pt idx="284">
                  <c:v>73849.903523915913</c:v>
                </c:pt>
                <c:pt idx="285">
                  <c:v>89611.049050472226</c:v>
                </c:pt>
                <c:pt idx="286">
                  <c:v>73768.660505737789</c:v>
                </c:pt>
                <c:pt idx="287">
                  <c:v>64201.843765162543</c:v>
                </c:pt>
                <c:pt idx="288">
                  <c:v>162220.58887111416</c:v>
                </c:pt>
                <c:pt idx="289">
                  <c:v>124330.55944632117</c:v>
                </c:pt>
                <c:pt idx="290">
                  <c:v>131432.48565801865</c:v>
                </c:pt>
                <c:pt idx="291">
                  <c:v>160768.21134502161</c:v>
                </c:pt>
                <c:pt idx="292">
                  <c:v>27954.264229963832</c:v>
                </c:pt>
                <c:pt idx="293">
                  <c:v>26210.880295058847</c:v>
                </c:pt>
                <c:pt idx="294">
                  <c:v>29791.023807731868</c:v>
                </c:pt>
                <c:pt idx="298">
                  <c:v>32357.55614396391</c:v>
                </c:pt>
                <c:pt idx="300">
                  <c:v>21324.101251850181</c:v>
                </c:pt>
                <c:pt idx="301">
                  <c:v>19367.495095650436</c:v>
                </c:pt>
                <c:pt idx="302">
                  <c:v>41947.341084342159</c:v>
                </c:pt>
                <c:pt idx="304">
                  <c:v>25469.777638584404</c:v>
                </c:pt>
                <c:pt idx="305">
                  <c:v>55567.814062959704</c:v>
                </c:pt>
                <c:pt idx="308">
                  <c:v>21618.647065759993</c:v>
                </c:pt>
                <c:pt idx="309">
                  <c:v>27289.136680658357</c:v>
                </c:pt>
                <c:pt idx="310">
                  <c:v>32357.322648584784</c:v>
                </c:pt>
                <c:pt idx="311">
                  <c:v>26465.450704797498</c:v>
                </c:pt>
                <c:pt idx="312">
                  <c:v>29756.086965965118</c:v>
                </c:pt>
                <c:pt idx="313">
                  <c:v>37377.038674741263</c:v>
                </c:pt>
                <c:pt idx="315">
                  <c:v>29383.642247719916</c:v>
                </c:pt>
                <c:pt idx="317">
                  <c:v>29782.064101323533</c:v>
                </c:pt>
                <c:pt idx="318">
                  <c:v>23197.869232751957</c:v>
                </c:pt>
                <c:pt idx="319">
                  <c:v>24260.076493086202</c:v>
                </c:pt>
                <c:pt idx="322">
                  <c:v>21675.321743057124</c:v>
                </c:pt>
                <c:pt idx="323">
                  <c:v>28756.076150046512</c:v>
                </c:pt>
                <c:pt idx="324">
                  <c:v>28243.039600780652</c:v>
                </c:pt>
                <c:pt idx="325">
                  <c:v>56257.67213480638</c:v>
                </c:pt>
                <c:pt idx="326">
                  <c:v>27196.318512563641</c:v>
                </c:pt>
                <c:pt idx="327">
                  <c:v>28952.152554829227</c:v>
                </c:pt>
                <c:pt idx="328">
                  <c:v>36291.235500153154</c:v>
                </c:pt>
                <c:pt idx="330">
                  <c:v>31788.657072689297</c:v>
                </c:pt>
                <c:pt idx="331">
                  <c:v>30023.766181229774</c:v>
                </c:pt>
                <c:pt idx="332">
                  <c:v>28770.952618039999</c:v>
                </c:pt>
                <c:pt idx="333">
                  <c:v>67538.412198606384</c:v>
                </c:pt>
                <c:pt idx="335">
                  <c:v>47300.046232085064</c:v>
                </c:pt>
                <c:pt idx="336">
                  <c:v>41379.752790727514</c:v>
                </c:pt>
                <c:pt idx="337">
                  <c:v>39494.186743377679</c:v>
                </c:pt>
                <c:pt idx="338">
                  <c:v>32633.247473746782</c:v>
                </c:pt>
                <c:pt idx="339">
                  <c:v>33503.874095261119</c:v>
                </c:pt>
                <c:pt idx="340">
                  <c:v>35383.85099840202</c:v>
                </c:pt>
                <c:pt idx="341">
                  <c:v>56686.655244622118</c:v>
                </c:pt>
                <c:pt idx="342">
                  <c:v>33659.125057790108</c:v>
                </c:pt>
                <c:pt idx="343">
                  <c:v>54158.576051779935</c:v>
                </c:pt>
                <c:pt idx="346">
                  <c:v>32427.444405453531</c:v>
                </c:pt>
                <c:pt idx="348">
                  <c:v>41551.79991210196</c:v>
                </c:pt>
                <c:pt idx="349">
                  <c:v>42738.994195304869</c:v>
                </c:pt>
                <c:pt idx="350">
                  <c:v>37514.330909776945</c:v>
                </c:pt>
                <c:pt idx="351">
                  <c:v>37153.901474289822</c:v>
                </c:pt>
                <c:pt idx="352">
                  <c:v>86431.44683874023</c:v>
                </c:pt>
                <c:pt idx="353">
                  <c:v>44140.272693511586</c:v>
                </c:pt>
                <c:pt idx="355">
                  <c:v>69620.081042125588</c:v>
                </c:pt>
                <c:pt idx="356">
                  <c:v>99319.272402633622</c:v>
                </c:pt>
                <c:pt idx="357">
                  <c:v>92573.301665347171</c:v>
                </c:pt>
                <c:pt idx="358">
                  <c:v>46975.464408422791</c:v>
                </c:pt>
                <c:pt idx="359">
                  <c:v>84402.595501780743</c:v>
                </c:pt>
                <c:pt idx="360">
                  <c:v>66909.38511326861</c:v>
                </c:pt>
                <c:pt idx="361">
                  <c:v>48033.470363567452</c:v>
                </c:pt>
                <c:pt idx="363">
                  <c:v>86163.588143890287</c:v>
                </c:pt>
                <c:pt idx="365">
                  <c:v>70520.057198765702</c:v>
                </c:pt>
                <c:pt idx="370">
                  <c:v>65969.629076425204</c:v>
                </c:pt>
                <c:pt idx="373">
                  <c:v>20213.38996763754</c:v>
                </c:pt>
                <c:pt idx="374">
                  <c:v>34784.49075505534</c:v>
                </c:pt>
                <c:pt idx="376">
                  <c:v>37124.656916963664</c:v>
                </c:pt>
                <c:pt idx="377">
                  <c:v>28122.977346278316</c:v>
                </c:pt>
                <c:pt idx="378">
                  <c:v>21560.949298813375</c:v>
                </c:pt>
                <c:pt idx="379">
                  <c:v>76445.377416251213</c:v>
                </c:pt>
                <c:pt idx="381">
                  <c:v>19390.581717451525</c:v>
                </c:pt>
                <c:pt idx="382">
                  <c:v>30919.32457786116</c:v>
                </c:pt>
                <c:pt idx="383">
                  <c:v>34389.140271493212</c:v>
                </c:pt>
                <c:pt idx="384">
                  <c:v>26666.666666666668</c:v>
                </c:pt>
                <c:pt idx="385">
                  <c:v>22760.180995475115</c:v>
                </c:pt>
                <c:pt idx="387">
                  <c:v>37268.932617769831</c:v>
                </c:pt>
                <c:pt idx="388">
                  <c:v>27565.481113868209</c:v>
                </c:pt>
                <c:pt idx="389">
                  <c:v>22606.060606060604</c:v>
                </c:pt>
                <c:pt idx="390">
                  <c:v>23855.89094449854</c:v>
                </c:pt>
                <c:pt idx="396">
                  <c:v>20005.963029218841</c:v>
                </c:pt>
                <c:pt idx="397">
                  <c:v>15741.015741015739</c:v>
                </c:pt>
                <c:pt idx="398">
                  <c:v>28486.229819563152</c:v>
                </c:pt>
                <c:pt idx="399">
                  <c:v>25641.025641025637</c:v>
                </c:pt>
                <c:pt idx="402">
                  <c:v>22950.819672131147</c:v>
                </c:pt>
                <c:pt idx="403">
                  <c:v>17315.478044222982</c:v>
                </c:pt>
                <c:pt idx="404">
                  <c:v>29688.493324856961</c:v>
                </c:pt>
                <c:pt idx="405">
                  <c:v>24049.863180297962</c:v>
                </c:pt>
                <c:pt idx="406">
                  <c:v>26002.442002442</c:v>
                </c:pt>
                <c:pt idx="407">
                  <c:v>30889.423076923074</c:v>
                </c:pt>
                <c:pt idx="408">
                  <c:v>28951.987609705735</c:v>
                </c:pt>
                <c:pt idx="409">
                  <c:v>26651.434374206648</c:v>
                </c:pt>
                <c:pt idx="411">
                  <c:v>40350.877192982451</c:v>
                </c:pt>
                <c:pt idx="412">
                  <c:v>26153.846153846152</c:v>
                </c:pt>
                <c:pt idx="414">
                  <c:v>28571.428571428572</c:v>
                </c:pt>
                <c:pt idx="415">
                  <c:v>28704.453441295547</c:v>
                </c:pt>
                <c:pt idx="416">
                  <c:v>32384.983437615014</c:v>
                </c:pt>
                <c:pt idx="417">
                  <c:v>40909.090909090904</c:v>
                </c:pt>
                <c:pt idx="418">
                  <c:v>24612.587412587411</c:v>
                </c:pt>
                <c:pt idx="419">
                  <c:v>27409.790209790208</c:v>
                </c:pt>
                <c:pt idx="420">
                  <c:v>27578.347578347573</c:v>
                </c:pt>
                <c:pt idx="421">
                  <c:v>33649.75450081833</c:v>
                </c:pt>
                <c:pt idx="422">
                  <c:v>30360.998650472331</c:v>
                </c:pt>
                <c:pt idx="423">
                  <c:v>29743.589743589742</c:v>
                </c:pt>
                <c:pt idx="424">
                  <c:v>28911.465892597971</c:v>
                </c:pt>
                <c:pt idx="425">
                  <c:v>23881.578947368424</c:v>
                </c:pt>
                <c:pt idx="426">
                  <c:v>27920.227920227917</c:v>
                </c:pt>
                <c:pt idx="427">
                  <c:v>26779.819370912486</c:v>
                </c:pt>
                <c:pt idx="428">
                  <c:v>47239.819004524885</c:v>
                </c:pt>
                <c:pt idx="429">
                  <c:v>33804.573804573803</c:v>
                </c:pt>
                <c:pt idx="430">
                  <c:v>33607.068607068606</c:v>
                </c:pt>
                <c:pt idx="431">
                  <c:v>35362.511052166221</c:v>
                </c:pt>
                <c:pt idx="432">
                  <c:v>30762.108262108264</c:v>
                </c:pt>
                <c:pt idx="434">
                  <c:v>30710.05917159763</c:v>
                </c:pt>
                <c:pt idx="437">
                  <c:v>28835.595776772247</c:v>
                </c:pt>
                <c:pt idx="438">
                  <c:v>31852.187028657616</c:v>
                </c:pt>
                <c:pt idx="439">
                  <c:v>30496.453900709221</c:v>
                </c:pt>
                <c:pt idx="440">
                  <c:v>28104.043392504933</c:v>
                </c:pt>
                <c:pt idx="441">
                  <c:v>26718.126164492944</c:v>
                </c:pt>
                <c:pt idx="442">
                  <c:v>41575.421575421577</c:v>
                </c:pt>
                <c:pt idx="443">
                  <c:v>43548.827059465359</c:v>
                </c:pt>
                <c:pt idx="445">
                  <c:v>38206.074368435991</c:v>
                </c:pt>
                <c:pt idx="446">
                  <c:v>36780.397022332501</c:v>
                </c:pt>
                <c:pt idx="447">
                  <c:v>46891.6797488226</c:v>
                </c:pt>
                <c:pt idx="449">
                  <c:v>36999.364272091545</c:v>
                </c:pt>
                <c:pt idx="451">
                  <c:v>31589.972527472528</c:v>
                </c:pt>
                <c:pt idx="452">
                  <c:v>35984.354628422421</c:v>
                </c:pt>
                <c:pt idx="454">
                  <c:v>52476.923076923078</c:v>
                </c:pt>
                <c:pt idx="458">
                  <c:v>44707.037643207856</c:v>
                </c:pt>
                <c:pt idx="460">
                  <c:v>30470.907297830378</c:v>
                </c:pt>
                <c:pt idx="461">
                  <c:v>31969.431220245548</c:v>
                </c:pt>
                <c:pt idx="464">
                  <c:v>36417.688591601633</c:v>
                </c:pt>
                <c:pt idx="466">
                  <c:v>59590.409590409588</c:v>
                </c:pt>
                <c:pt idx="469">
                  <c:v>36943.77371507416</c:v>
                </c:pt>
                <c:pt idx="472">
                  <c:v>34185.185185185182</c:v>
                </c:pt>
                <c:pt idx="473">
                  <c:v>83864.91557223264</c:v>
                </c:pt>
                <c:pt idx="475">
                  <c:v>62006.237006237003</c:v>
                </c:pt>
                <c:pt idx="476">
                  <c:v>64127.218934911245</c:v>
                </c:pt>
                <c:pt idx="478">
                  <c:v>79536.967886482453</c:v>
                </c:pt>
                <c:pt idx="479">
                  <c:v>67808.661926308981</c:v>
                </c:pt>
                <c:pt idx="481">
                  <c:v>99095.022624434394</c:v>
                </c:pt>
                <c:pt idx="482">
                  <c:v>95424.403183023867</c:v>
                </c:pt>
                <c:pt idx="483">
                  <c:v>45106.725734997985</c:v>
                </c:pt>
                <c:pt idx="484">
                  <c:v>63960.720130932896</c:v>
                </c:pt>
                <c:pt idx="485">
                  <c:v>89798.613403763622</c:v>
                </c:pt>
                <c:pt idx="487">
                  <c:v>45611.657065401552</c:v>
                </c:pt>
                <c:pt idx="488">
                  <c:v>39507.094846900669</c:v>
                </c:pt>
                <c:pt idx="489">
                  <c:v>102938.26345328492</c:v>
                </c:pt>
                <c:pt idx="490">
                  <c:v>48196.051735874746</c:v>
                </c:pt>
                <c:pt idx="497">
                  <c:v>50598.290598290601</c:v>
                </c:pt>
                <c:pt idx="498">
                  <c:v>61145.423919146546</c:v>
                </c:pt>
                <c:pt idx="500">
                  <c:v>58173.076923076922</c:v>
                </c:pt>
                <c:pt idx="506">
                  <c:v>129868.32986832985</c:v>
                </c:pt>
                <c:pt idx="507">
                  <c:v>131670.13167013167</c:v>
                </c:pt>
                <c:pt idx="510">
                  <c:v>65236.686390532544</c:v>
                </c:pt>
                <c:pt idx="518">
                  <c:v>47176.923076923078</c:v>
                </c:pt>
                <c:pt idx="519">
                  <c:v>75509.355509355519</c:v>
                </c:pt>
                <c:pt idx="520">
                  <c:v>41522.491349480966</c:v>
                </c:pt>
                <c:pt idx="521">
                  <c:v>38860.793186052695</c:v>
                </c:pt>
                <c:pt idx="523">
                  <c:v>74968.125796855078</c:v>
                </c:pt>
                <c:pt idx="525">
                  <c:v>15730.405735701483</c:v>
                </c:pt>
                <c:pt idx="527">
                  <c:v>22977.941176470587</c:v>
                </c:pt>
                <c:pt idx="530">
                  <c:v>27813.299232736568</c:v>
                </c:pt>
                <c:pt idx="533">
                  <c:v>21005.303760848597</c:v>
                </c:pt>
                <c:pt idx="534">
                  <c:v>21016.452558034707</c:v>
                </c:pt>
                <c:pt idx="537">
                  <c:v>23017.902813299232</c:v>
                </c:pt>
                <c:pt idx="538">
                  <c:v>23246.411966848595</c:v>
                </c:pt>
                <c:pt idx="539">
                  <c:v>26010.404161664661</c:v>
                </c:pt>
                <c:pt idx="540">
                  <c:v>27773.391235688909</c:v>
                </c:pt>
                <c:pt idx="542">
                  <c:v>27840.909090909088</c:v>
                </c:pt>
                <c:pt idx="543">
                  <c:v>39860.68111455108</c:v>
                </c:pt>
                <c:pt idx="545">
                  <c:v>25104.051054384017</c:v>
                </c:pt>
                <c:pt idx="549">
                  <c:v>26539.908892850068</c:v>
                </c:pt>
                <c:pt idx="553">
                  <c:v>33796.111665004981</c:v>
                </c:pt>
                <c:pt idx="554">
                  <c:v>50524.747343871459</c:v>
                </c:pt>
                <c:pt idx="555">
                  <c:v>27635.96004439512</c:v>
                </c:pt>
                <c:pt idx="561">
                  <c:v>33728.832442067731</c:v>
                </c:pt>
                <c:pt idx="570">
                  <c:v>27303.394476069996</c:v>
                </c:pt>
                <c:pt idx="574">
                  <c:v>43616.310160427805</c:v>
                </c:pt>
                <c:pt idx="575">
                  <c:v>54283.887468030691</c:v>
                </c:pt>
                <c:pt idx="580">
                  <c:v>45780.051150895139</c:v>
                </c:pt>
                <c:pt idx="581">
                  <c:v>34396.809571286132</c:v>
                </c:pt>
                <c:pt idx="582">
                  <c:v>41407.028913260212</c:v>
                </c:pt>
                <c:pt idx="584">
                  <c:v>43523.153942428034</c:v>
                </c:pt>
                <c:pt idx="588">
                  <c:v>36472.039473684206</c:v>
                </c:pt>
                <c:pt idx="594">
                  <c:v>38652.623211446735</c:v>
                </c:pt>
                <c:pt idx="600">
                  <c:v>43041.6068866571</c:v>
                </c:pt>
                <c:pt idx="602">
                  <c:v>62898.653437278525</c:v>
                </c:pt>
                <c:pt idx="603">
                  <c:v>86876.919442475788</c:v>
                </c:pt>
                <c:pt idx="610">
                  <c:v>83273.55332376853</c:v>
                </c:pt>
                <c:pt idx="611">
                  <c:v>64267.533936651584</c:v>
                </c:pt>
                <c:pt idx="612">
                  <c:v>79740.148486579099</c:v>
                </c:pt>
                <c:pt idx="616">
                  <c:v>38390.092879256961</c:v>
                </c:pt>
                <c:pt idx="620">
                  <c:v>63767.20901126408</c:v>
                </c:pt>
                <c:pt idx="621">
                  <c:v>89118.909366321634</c:v>
                </c:pt>
                <c:pt idx="630">
                  <c:v>94485.294117647049</c:v>
                </c:pt>
                <c:pt idx="632">
                  <c:v>129107.04822469527</c:v>
                </c:pt>
                <c:pt idx="633">
                  <c:v>130829.35877053523</c:v>
                </c:pt>
                <c:pt idx="634">
                  <c:v>68397.997496871089</c:v>
                </c:pt>
                <c:pt idx="640">
                  <c:v>42449.969678593086</c:v>
                </c:pt>
                <c:pt idx="646">
                  <c:v>49011.802173098535</c:v>
                </c:pt>
                <c:pt idx="647">
                  <c:v>48707.381041588611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'Sheet1 (2)'!#REF!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545E-A14B-98BA-E6492FC2F234}"/>
            </c:ext>
          </c:extLst>
        </c:ser>
        <c:ser>
          <c:idx val="3"/>
          <c:order val="1"/>
          <c:spPr>
            <a:ln w="19050">
              <a:noFill/>
            </a:ln>
          </c:spPr>
          <c:marker>
            <c:symbol val="circle"/>
            <c:size val="8"/>
            <c:spPr>
              <a:solidFill>
                <a:srgbClr val="F2694F"/>
              </a:solidFill>
              <a:ln>
                <a:solidFill>
                  <a:srgbClr val="F2694F"/>
                </a:solidFill>
              </a:ln>
            </c:spPr>
          </c:marker>
          <c:xVal>
            <c:numRef>
              <c:f>'Lowest Cost per 200 Miles'!$B$7:$B$20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xVal>
          <c:yVal>
            <c:numRef>
              <c:f>'Lowest Cost per 200 Miles'!$N$7:$N$20</c:f>
              <c:numCache>
                <c:formatCode>General</c:formatCode>
                <c:ptCount val="14"/>
                <c:pt idx="0">
                  <c:v>94534.967555875992</c:v>
                </c:pt>
                <c:pt idx="1">
                  <c:v>96857.332889923506</c:v>
                </c:pt>
                <c:pt idx="2">
                  <c:v>68304.40900562852</c:v>
                </c:pt>
                <c:pt idx="3">
                  <c:v>65085.365853658535</c:v>
                </c:pt>
                <c:pt idx="4">
                  <c:v>61328.914987451579</c:v>
                </c:pt>
                <c:pt idx="5">
                  <c:v>53475.640103965045</c:v>
                </c:pt>
                <c:pt idx="6">
                  <c:v>27427.146641732899</c:v>
                </c:pt>
                <c:pt idx="7">
                  <c:v>29795.384755708248</c:v>
                </c:pt>
                <c:pt idx="8">
                  <c:v>25686.977299880524</c:v>
                </c:pt>
                <c:pt idx="9">
                  <c:v>25871.905103378114</c:v>
                </c:pt>
                <c:pt idx="10">
                  <c:v>24616.007148758239</c:v>
                </c:pt>
                <c:pt idx="11">
                  <c:v>19367.495095650436</c:v>
                </c:pt>
                <c:pt idx="12">
                  <c:v>15741.015741015739</c:v>
                </c:pt>
                <c:pt idx="13">
                  <c:v>15730.405735701484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5E-A14B-98BA-E6492FC2F234}"/>
            </c:ext>
          </c:extLst>
        </c:ser>
        <c:ser>
          <c:idx val="0"/>
          <c:order val="2"/>
          <c:spPr>
            <a:ln w="50800" cap="rnd">
              <a:solidFill>
                <a:srgbClr val="338AA6"/>
              </a:solidFill>
              <a:round/>
            </a:ln>
            <a:effectLst/>
          </c:spPr>
          <c:marker>
            <c:symbol val="none"/>
          </c:marker>
          <c:xVal>
            <c:numRef>
              <c:f>'Analysis and Graphs'!$AC$8:$AC$24</c:f>
              <c:numCache>
                <c:formatCode>General</c:formatCode>
                <c:ptCount val="1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  <c:pt idx="12">
                  <c:v>2026</c:v>
                </c:pt>
                <c:pt idx="13">
                  <c:v>2027</c:v>
                </c:pt>
                <c:pt idx="14">
                  <c:v>2028</c:v>
                </c:pt>
                <c:pt idx="15">
                  <c:v>2029</c:v>
                </c:pt>
                <c:pt idx="16">
                  <c:v>2030</c:v>
                </c:pt>
              </c:numCache>
            </c:numRef>
          </c:xVal>
          <c:yVal>
            <c:numRef>
              <c:f>'Analysis and Graphs'!$AD$8:$AD$24</c:f>
              <c:numCache>
                <c:formatCode>General</c:formatCode>
                <c:ptCount val="17"/>
                <c:pt idx="0">
                  <c:v>75000</c:v>
                </c:pt>
                <c:pt idx="1">
                  <c:v>63000</c:v>
                </c:pt>
                <c:pt idx="2">
                  <c:v>52920</c:v>
                </c:pt>
                <c:pt idx="3">
                  <c:v>44452.799999999996</c:v>
                </c:pt>
                <c:pt idx="4">
                  <c:v>37340.351999999992</c:v>
                </c:pt>
                <c:pt idx="5">
                  <c:v>31365.895679999991</c:v>
                </c:pt>
                <c:pt idx="6">
                  <c:v>26347.352371199991</c:v>
                </c:pt>
                <c:pt idx="7">
                  <c:v>22131.775991807994</c:v>
                </c:pt>
                <c:pt idx="8">
                  <c:v>18590.691833118715</c:v>
                </c:pt>
                <c:pt idx="9">
                  <c:v>15616.181139819721</c:v>
                </c:pt>
                <c:pt idx="10">
                  <c:v>13117.592157448566</c:v>
                </c:pt>
                <c:pt idx="11">
                  <c:v>11018.777412256795</c:v>
                </c:pt>
                <c:pt idx="12">
                  <c:v>9255.7730262957084</c:v>
                </c:pt>
                <c:pt idx="13">
                  <c:v>7774.8493420883951</c:v>
                </c:pt>
                <c:pt idx="14">
                  <c:v>6530.8734473542518</c:v>
                </c:pt>
                <c:pt idx="15">
                  <c:v>5485.9336957775713</c:v>
                </c:pt>
                <c:pt idx="16">
                  <c:v>4608.1843044531597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5E-A14B-98BA-E6492FC2F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6186304"/>
        <c:axId val="276173712"/>
      </c:scatterChart>
      <c:valAx>
        <c:axId val="276186304"/>
        <c:scaling>
          <c:orientation val="minMax"/>
          <c:max val="2030"/>
          <c:min val="20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Poppins" pitchFamily="2" charset="77"/>
                <a:ea typeface="+mn-ea"/>
                <a:cs typeface="Poppins" pitchFamily="2" charset="77"/>
              </a:defRPr>
            </a:pPr>
            <a:endParaRPr lang="en-NO"/>
          </a:p>
        </c:txPr>
        <c:crossAx val="276173712"/>
        <c:crosses val="autoZero"/>
        <c:crossBetween val="midCat"/>
      </c:valAx>
      <c:valAx>
        <c:axId val="276173712"/>
        <c:scaling>
          <c:orientation val="minMax"/>
          <c:max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409]#,##0" sourceLinked="0"/>
        <c:majorTickMark val="none"/>
        <c:minorTickMark val="none"/>
        <c:tickLblPos val="nextTo"/>
        <c:spPr>
          <a:noFill/>
          <a:ln w="381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Poppins" pitchFamily="2" charset="77"/>
                <a:ea typeface="+mn-ea"/>
                <a:cs typeface="Poppins" pitchFamily="2" charset="77"/>
              </a:defRPr>
            </a:pPr>
            <a:endParaRPr lang="en-NO"/>
          </a:p>
        </c:txPr>
        <c:crossAx val="276186304"/>
        <c:crosses val="autoZero"/>
        <c:crossBetween val="midCat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en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89497239130271E-2"/>
          <c:y val="0.10007300107894677"/>
          <c:w val="0.90907199645631109"/>
          <c:h val="0.8160588599894401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'Analysis and Graphs'!$AO$8</c:f>
              <c:strCache>
                <c:ptCount val="1"/>
                <c:pt idx="0">
                  <c:v>under 200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'Analysis and Graphs'!$AN$9:$AN$23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'Analysis and Graphs'!$AO$9:$AO$23</c:f>
              <c:numCache>
                <c:formatCode>General</c:formatCode>
                <c:ptCount val="15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12</c:v>
                </c:pt>
                <c:pt idx="5">
                  <c:v>10</c:v>
                </c:pt>
                <c:pt idx="6">
                  <c:v>13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F4-FF4A-B015-954C1AE9ECC5}"/>
            </c:ext>
          </c:extLst>
        </c:ser>
        <c:ser>
          <c:idx val="2"/>
          <c:order val="1"/>
          <c:tx>
            <c:strRef>
              <c:f>'Analysis and Graphs'!$AP$8</c:f>
              <c:strCache>
                <c:ptCount val="1"/>
                <c:pt idx="0">
                  <c:v>over 200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'Analysis and Graphs'!$AN$9:$AN$23</c:f>
              <c:numCache>
                <c:formatCode>General</c:formatCod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numCache>
            </c:numRef>
          </c:cat>
          <c:val>
            <c:numRef>
              <c:f>'Analysis and Graphs'!$AP$9:$AP$23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18</c:v>
                </c:pt>
                <c:pt idx="7">
                  <c:v>16</c:v>
                </c:pt>
                <c:pt idx="8">
                  <c:v>12</c:v>
                </c:pt>
                <c:pt idx="9">
                  <c:v>25</c:v>
                </c:pt>
                <c:pt idx="10">
                  <c:v>31</c:v>
                </c:pt>
                <c:pt idx="11">
                  <c:v>45</c:v>
                </c:pt>
                <c:pt idx="12">
                  <c:v>83</c:v>
                </c:pt>
                <c:pt idx="13">
                  <c:v>136</c:v>
                </c:pt>
                <c:pt idx="14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4-FF4A-B015-954C1AE9E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140560"/>
        <c:axId val="103142288"/>
      </c:barChart>
      <c:catAx>
        <c:axId val="10314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103142288"/>
        <c:crosses val="autoZero"/>
        <c:auto val="1"/>
        <c:lblAlgn val="ctr"/>
        <c:lblOffset val="100"/>
        <c:noMultiLvlLbl val="0"/>
      </c:catAx>
      <c:valAx>
        <c:axId val="1031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NO"/>
          </a:p>
        </c:txPr>
        <c:crossAx val="10314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406400</xdr:colOff>
      <xdr:row>28</xdr:row>
      <xdr:rowOff>165100</xdr:rowOff>
    </xdr:from>
    <xdr:to>
      <xdr:col>37</xdr:col>
      <xdr:colOff>546100</xdr:colOff>
      <xdr:row>50</xdr:row>
      <xdr:rowOff>50800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919A00-6274-AE89-716D-BCE4F73671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342900</xdr:colOff>
      <xdr:row>6</xdr:row>
      <xdr:rowOff>38100</xdr:rowOff>
    </xdr:from>
    <xdr:to>
      <xdr:col>27</xdr:col>
      <xdr:colOff>660400</xdr:colOff>
      <xdr:row>42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6D25DC-6CD7-564B-A486-35573916D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730250</xdr:colOff>
      <xdr:row>54</xdr:row>
      <xdr:rowOff>0</xdr:rowOff>
    </xdr:from>
    <xdr:to>
      <xdr:col>37</xdr:col>
      <xdr:colOff>673100</xdr:colOff>
      <xdr:row>75</xdr:row>
      <xdr:rowOff>88900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490D83-2446-D0FA-0755-15CE6C2ED7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0.07157</cdr:x>
      <cdr:y>0.01773</cdr:y>
    </cdr:from>
    <cdr:to>
      <cdr:x>0.21083</cdr:x>
      <cdr:y>0.23043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9C0F77-4C13-7CA3-2D36-72C7858C6A65}"/>
            </a:ext>
          </a:extLst>
        </cdr:cNvPr>
        <cdr:cNvSpPr txBox="1"/>
      </cdr:nvSpPr>
      <cdr:spPr>
        <a:xfrm xmlns:a="http://schemas.openxmlformats.org/drawingml/2006/main">
          <a:off x="469900" y="762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600"/>
            <a:t>Percent of Models </a:t>
          </a:r>
          <a:r>
            <a:rPr lang="en-GB" sz="1600">
              <a:solidFill>
                <a:schemeClr val="tx1"/>
              </a:solidFill>
            </a:rPr>
            <a:t>with </a:t>
          </a:r>
          <a:r>
            <a:rPr lang="en-GB" sz="1600" b="1" baseline="0">
              <a:solidFill>
                <a:schemeClr val="tx1"/>
              </a:solidFill>
            </a:rPr>
            <a:t>Over 200 Miles </a:t>
          </a:r>
          <a:r>
            <a:rPr lang="en-GB" sz="1600" baseline="0">
              <a:solidFill>
                <a:schemeClr val="tx1"/>
              </a:solidFill>
            </a:rPr>
            <a:t>of </a:t>
          </a:r>
          <a:r>
            <a:rPr lang="en-GB" sz="1600" baseline="0"/>
            <a:t>Range</a:t>
          </a:r>
          <a:endParaRPr lang="en-GB" sz="16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0.47123</cdr:x>
      <cdr:y>0.00974</cdr:y>
    </cdr:from>
    <cdr:to>
      <cdr:x>0.55725</cdr:x>
      <cdr:y>0.14419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F206BB1-8CFD-5899-D87C-1151DA5995A3}"/>
            </a:ext>
          </a:extLst>
        </cdr:cNvPr>
        <cdr:cNvSpPr txBox="1"/>
      </cdr:nvSpPr>
      <cdr:spPr>
        <a:xfrm xmlns:a="http://schemas.openxmlformats.org/drawingml/2006/main">
          <a:off x="5595621" y="71218"/>
          <a:ext cx="1021444" cy="9835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200" b="1" i="0">
              <a:solidFill>
                <a:schemeClr val="tx1"/>
              </a:solidFill>
              <a:latin typeface="Poppins" pitchFamily="2" charset="77"/>
              <a:cs typeface="Poppins" pitchFamily="2" charset="77"/>
            </a:rPr>
            <a:t>Cost of EV with 200-mile</a:t>
          </a:r>
          <a:r>
            <a:rPr lang="en-GB" sz="2200" b="1" i="0" baseline="0">
              <a:solidFill>
                <a:schemeClr val="tx1"/>
              </a:solidFill>
              <a:latin typeface="Poppins" pitchFamily="2" charset="77"/>
              <a:cs typeface="Poppins" pitchFamily="2" charset="77"/>
            </a:rPr>
            <a:t> (320 km) Range, Sold in the USA</a:t>
          </a:r>
        </a:p>
        <a:p xmlns:a="http://schemas.openxmlformats.org/drawingml/2006/main">
          <a:pPr algn="ctr"/>
          <a:r>
            <a:rPr lang="en-GB" sz="1400" b="0" i="0" baseline="0">
              <a:solidFill>
                <a:schemeClr val="tx1"/>
              </a:solidFill>
              <a:latin typeface="Poppins" pitchFamily="2" charset="77"/>
              <a:cs typeface="Poppins" pitchFamily="2" charset="77"/>
            </a:rPr>
            <a:t>(Excludes models with greater than $100,000 cost per 200 miles. All values are constant 2014 US dollars)</a:t>
          </a:r>
          <a:endParaRPr lang="en-GB" sz="1400" b="0" i="0">
            <a:solidFill>
              <a:schemeClr val="tx1"/>
            </a:solidFill>
            <a:latin typeface="Poppins" pitchFamily="2" charset="77"/>
            <a:cs typeface="Poppins" pitchFamily="2" charset="77"/>
          </a:endParaRPr>
        </a:p>
      </cdr:txBody>
    </cdr:sp>
  </cdr:relSizeAnchor>
  <cdr:relSizeAnchor xmlns:cdr="http://schemas.openxmlformats.org/drawingml/2006/chartDrawing">
    <cdr:from>
      <cdr:x>0.53212</cdr:x>
      <cdr:y>0.84372</cdr:y>
    </cdr:from>
    <cdr:to>
      <cdr:x>0.61939</cdr:x>
      <cdr:y>0.91923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28C9EAA-EA28-FCD5-BFFD-964FC89A7295}"/>
            </a:ext>
          </a:extLst>
        </cdr:cNvPr>
        <cdr:cNvSpPr txBox="1"/>
      </cdr:nvSpPr>
      <cdr:spPr>
        <a:xfrm xmlns:a="http://schemas.openxmlformats.org/drawingml/2006/main">
          <a:off x="5575300" y="6102350"/>
          <a:ext cx="914400" cy="546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400" b="1"/>
            <a:t>Chevrolet Bolt EV</a:t>
          </a:r>
        </a:p>
      </cdr:txBody>
    </cdr:sp>
  </cdr:relSizeAnchor>
  <cdr:relSizeAnchor xmlns:cdr="http://schemas.openxmlformats.org/drawingml/2006/chartDrawing">
    <cdr:from>
      <cdr:x>0.52121</cdr:x>
      <cdr:y>0.84021</cdr:y>
    </cdr:from>
    <cdr:to>
      <cdr:x>0.68121</cdr:x>
      <cdr:y>0.84197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97891409-D8C3-69E4-B1CA-64E38902B7C1}"/>
            </a:ext>
          </a:extLst>
        </cdr:cNvPr>
        <cdr:cNvCxnSpPr/>
      </cdr:nvCxnSpPr>
      <cdr:spPr>
        <a:xfrm xmlns:a="http://schemas.openxmlformats.org/drawingml/2006/main" flipH="1" flipV="1">
          <a:off x="5461000" y="6076950"/>
          <a:ext cx="1676400" cy="1270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</cdr:x>
      <cdr:y>0.75154</cdr:y>
    </cdr:from>
    <cdr:to>
      <cdr:x>0.48727</cdr:x>
      <cdr:y>0.82704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B2E68E1-AD70-E626-C98D-678133EE89D8}"/>
            </a:ext>
          </a:extLst>
        </cdr:cNvPr>
        <cdr:cNvSpPr txBox="1"/>
      </cdr:nvSpPr>
      <cdr:spPr>
        <a:xfrm xmlns:a="http://schemas.openxmlformats.org/drawingml/2006/main">
          <a:off x="4191000" y="5435600"/>
          <a:ext cx="914400" cy="546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GB" sz="1400" b="1"/>
            <a:t>Tesla Model 3</a:t>
          </a:r>
        </a:p>
        <a:p xmlns:a="http://schemas.openxmlformats.org/drawingml/2006/main">
          <a:pPr algn="ctr"/>
          <a:r>
            <a:rPr lang="en-GB" sz="1400" b="1"/>
            <a:t>Long Range</a:t>
          </a:r>
        </a:p>
      </cdr:txBody>
    </cdr:sp>
  </cdr:relSizeAnchor>
  <cdr:relSizeAnchor xmlns:cdr="http://schemas.openxmlformats.org/drawingml/2006/chartDrawing">
    <cdr:from>
      <cdr:x>0.37939</cdr:x>
      <cdr:y>0.75241</cdr:y>
    </cdr:from>
    <cdr:to>
      <cdr:x>0.50667</cdr:x>
      <cdr:y>0.75241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6189F694-D70B-DFF5-98BB-7B62B615BDC0}"/>
            </a:ext>
          </a:extLst>
        </cdr:cNvPr>
        <cdr:cNvCxnSpPr/>
      </cdr:nvCxnSpPr>
      <cdr:spPr>
        <a:xfrm xmlns:a="http://schemas.openxmlformats.org/drawingml/2006/main" flipH="1">
          <a:off x="3975100" y="5441950"/>
          <a:ext cx="133350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0.72121</cdr:x>
      <cdr:y>0.76734</cdr:y>
    </cdr:from>
    <cdr:to>
      <cdr:x>0.80848</cdr:x>
      <cdr:y>0.84284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72C00850-88A9-D9BA-7CE6-CD008B66C270}"/>
            </a:ext>
          </a:extLst>
        </cdr:cNvPr>
        <cdr:cNvSpPr txBox="1"/>
      </cdr:nvSpPr>
      <cdr:spPr>
        <a:xfrm xmlns:a="http://schemas.openxmlformats.org/drawingml/2006/main">
          <a:off x="7556529" y="5549899"/>
          <a:ext cx="914371" cy="546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400" b="1"/>
            <a:t>Hyundai Ioniq 6</a:t>
          </a:r>
        </a:p>
        <a:p xmlns:a="http://schemas.openxmlformats.org/drawingml/2006/main">
          <a:r>
            <a:rPr lang="en-GB" sz="1400" b="1"/>
            <a:t>Long Range RWD</a:t>
          </a:r>
        </a:p>
      </cdr:txBody>
    </cdr:sp>
  </cdr:relSizeAnchor>
  <cdr:relSizeAnchor xmlns:cdr="http://schemas.openxmlformats.org/drawingml/2006/chartDrawing">
    <cdr:from>
      <cdr:x>0.71879</cdr:x>
      <cdr:y>0.89552</cdr:y>
    </cdr:from>
    <cdr:to>
      <cdr:x>0.8097</cdr:x>
      <cdr:y>0.97366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854D26C7-985E-82FE-C89F-BBE1F00D341C}"/>
            </a:ext>
          </a:extLst>
        </cdr:cNvPr>
        <cdr:cNvSpPr txBox="1"/>
      </cdr:nvSpPr>
      <cdr:spPr>
        <a:xfrm xmlns:a="http://schemas.openxmlformats.org/drawingml/2006/main">
          <a:off x="7531100" y="6477000"/>
          <a:ext cx="952500" cy="565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0.04947</cdr:x>
      <cdr:y>0.00875</cdr:y>
    </cdr:from>
    <cdr:to>
      <cdr:x>0.18914</cdr:x>
      <cdr:y>0.21866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55DB503-5311-0819-468D-3814387F7EB3}"/>
            </a:ext>
          </a:extLst>
        </cdr:cNvPr>
        <cdr:cNvSpPr txBox="1"/>
      </cdr:nvSpPr>
      <cdr:spPr>
        <a:xfrm xmlns:a="http://schemas.openxmlformats.org/drawingml/2006/main">
          <a:off x="323850" y="381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GB" sz="1600"/>
            <a:t>Number of Models with </a:t>
          </a:r>
          <a:r>
            <a:rPr lang="en-GB" sz="1600" b="1">
              <a:solidFill>
                <a:schemeClr val="accent2"/>
              </a:solidFill>
            </a:rPr>
            <a:t>Under</a:t>
          </a:r>
          <a:r>
            <a:rPr lang="en-GB" sz="1600" b="1" baseline="0">
              <a:solidFill>
                <a:schemeClr val="accent2"/>
              </a:solidFill>
            </a:rPr>
            <a:t> 200 Miles </a:t>
          </a:r>
          <a:r>
            <a:rPr lang="en-GB" sz="1600" baseline="0"/>
            <a:t>and </a:t>
          </a:r>
          <a:r>
            <a:rPr lang="en-GB" sz="1600" b="1" baseline="0">
              <a:solidFill>
                <a:schemeClr val="bg1">
                  <a:lumMod val="50000"/>
                </a:schemeClr>
              </a:solidFill>
            </a:rPr>
            <a:t>Over 200 Miles </a:t>
          </a:r>
          <a:r>
            <a:rPr lang="en-GB" sz="1600" baseline="0"/>
            <a:t>of Range</a:t>
          </a:r>
          <a:endParaRPr lang="en-GB" sz="16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ueleconomy.gov/feg/PowerSearch.do?action=noform&amp;year1=1984&amp;year2=2024&amp;minmsrpsel=0&amp;maxmsrpsel=0&amp;city=0&amp;hwy=0&amp;comb=0&amp;cbftelectricity=Electricity&amp;YearSel=1984-2024&amp;make=&amp;mclass=&amp;vfuel=Electricity&amp;vtype=&amp;trany=&amp;drive=&amp;cyl=&amp;MpgSel=000&amp;sortBy=Comb&amp;Units=&amp;url=SearchServlet&amp;opt=new&amp;minmsrp=0&amp;maxmsrp=0&amp;minmpg=0&amp;maxmpg=0&amp;sCharge=&amp;tCharge=&amp;startstop=&amp;cylDeact=&amp;rowLimit=200&amp;pageno=4&amp;tabView=2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usinflationcalculator.com/" TargetMode="External"/><Relationship Id="rId1" Type="http://schemas.openxmlformats.org/officeDocument/2006/relationships/hyperlink" Target="https://www.fueleconomy.gov/feg/PowerSearch.do?action=noform&amp;year1=1984&amp;year2=2024&amp;minmsrpsel=0&amp;maxmsrpsel=0&amp;city=0&amp;hwy=0&amp;comb=0&amp;cbftelectricity=Electricity&amp;YearSel=1984-2024&amp;make=&amp;mclass=&amp;vfuel=Electricity&amp;vtype=&amp;trany=&amp;drive=&amp;cyl=&amp;MpgSel=000&amp;sortBy=Comb&amp;Units=&amp;url=SearchServlet&amp;opt=new&amp;minmsrp=0&amp;maxmsrp=0&amp;minmpg=0&amp;maxmpg=0&amp;sCharge=&amp;tCharge=&amp;startstop=&amp;cylDeact=&amp;rowLimit=200&amp;pageno=4&amp;tabView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91210-2CF4-DD44-A02E-8381CD949587}">
  <dimension ref="A1:H655"/>
  <sheetViews>
    <sheetView tabSelected="1" workbookViewId="0">
      <selection activeCell="F28" sqref="F28"/>
    </sheetView>
  </sheetViews>
  <sheetFormatPr baseColWidth="10" defaultRowHeight="16" x14ac:dyDescent="0.2"/>
  <cols>
    <col min="2" max="2" width="39.83203125" customWidth="1"/>
    <col min="3" max="3" width="15" customWidth="1"/>
    <col min="4" max="4" width="15.1640625" style="8" customWidth="1"/>
    <col min="6" max="6" width="18.6640625" customWidth="1"/>
  </cols>
  <sheetData>
    <row r="1" spans="1:8" x14ac:dyDescent="0.2">
      <c r="A1" t="s">
        <v>415</v>
      </c>
    </row>
    <row r="2" spans="1:8" x14ac:dyDescent="0.2">
      <c r="A2" s="3" t="s">
        <v>318</v>
      </c>
    </row>
    <row r="5" spans="1:8" x14ac:dyDescent="0.2">
      <c r="A5" s="2" t="s">
        <v>102</v>
      </c>
      <c r="B5" s="2" t="s">
        <v>103</v>
      </c>
      <c r="C5" s="2" t="s">
        <v>413</v>
      </c>
      <c r="D5" s="9" t="s">
        <v>414</v>
      </c>
      <c r="E5" s="2"/>
      <c r="F5" s="2" t="s">
        <v>105</v>
      </c>
      <c r="G5" s="2"/>
      <c r="H5" s="2"/>
    </row>
    <row r="6" spans="1:8" x14ac:dyDescent="0.2">
      <c r="A6">
        <v>2021</v>
      </c>
      <c r="B6" t="s">
        <v>1</v>
      </c>
      <c r="C6">
        <v>263</v>
      </c>
      <c r="D6" s="8">
        <v>41990</v>
      </c>
      <c r="F6">
        <f t="shared" ref="F6:F11" si="0">D6 * (200/C6)</f>
        <v>31931.558935361216</v>
      </c>
      <c r="H6" t="s">
        <v>366</v>
      </c>
    </row>
    <row r="7" spans="1:8" x14ac:dyDescent="0.2">
      <c r="A7">
        <v>2020</v>
      </c>
      <c r="B7" t="s">
        <v>2</v>
      </c>
      <c r="C7">
        <v>250</v>
      </c>
      <c r="D7" s="8">
        <v>37990</v>
      </c>
      <c r="F7">
        <f t="shared" si="0"/>
        <v>30392</v>
      </c>
    </row>
    <row r="8" spans="1:8" x14ac:dyDescent="0.2">
      <c r="A8">
        <v>2024</v>
      </c>
      <c r="B8" t="s">
        <v>3</v>
      </c>
      <c r="C8">
        <v>361</v>
      </c>
      <c r="D8" s="8">
        <v>38615</v>
      </c>
      <c r="F8">
        <f t="shared" si="0"/>
        <v>21393.351800554017</v>
      </c>
      <c r="G8" t="s">
        <v>365</v>
      </c>
    </row>
    <row r="9" spans="1:8" x14ac:dyDescent="0.2">
      <c r="A9">
        <v>2023</v>
      </c>
      <c r="B9" t="s">
        <v>3</v>
      </c>
      <c r="C9">
        <v>361</v>
      </c>
      <c r="D9" s="8">
        <v>45500</v>
      </c>
      <c r="F9">
        <f t="shared" si="0"/>
        <v>25207.756232686981</v>
      </c>
    </row>
    <row r="10" spans="1:8" x14ac:dyDescent="0.2">
      <c r="A10">
        <v>2023</v>
      </c>
      <c r="B10" t="s">
        <v>4</v>
      </c>
      <c r="C10">
        <v>410</v>
      </c>
      <c r="D10" s="8">
        <v>82400</v>
      </c>
      <c r="F10">
        <f t="shared" si="0"/>
        <v>40195.121951219509</v>
      </c>
    </row>
    <row r="11" spans="1:8" x14ac:dyDescent="0.2">
      <c r="A11">
        <v>2023</v>
      </c>
      <c r="B11" t="s">
        <v>5</v>
      </c>
      <c r="C11">
        <v>425</v>
      </c>
      <c r="D11" s="8">
        <v>95000</v>
      </c>
      <c r="F11">
        <f t="shared" si="0"/>
        <v>44705.882352941175</v>
      </c>
    </row>
    <row r="12" spans="1:8" x14ac:dyDescent="0.2">
      <c r="A12">
        <v>2024</v>
      </c>
      <c r="B12" t="s">
        <v>6</v>
      </c>
      <c r="C12">
        <v>419</v>
      </c>
    </row>
    <row r="13" spans="1:8" x14ac:dyDescent="0.2">
      <c r="A13">
        <v>2019</v>
      </c>
      <c r="B13" t="s">
        <v>7</v>
      </c>
      <c r="C13">
        <v>124</v>
      </c>
      <c r="D13" s="8">
        <v>30315</v>
      </c>
      <c r="F13">
        <f t="shared" ref="F13:F23" si="1">D13 * (200/C13)</f>
        <v>48895.161290322576</v>
      </c>
    </row>
    <row r="14" spans="1:8" x14ac:dyDescent="0.2">
      <c r="A14">
        <v>2018</v>
      </c>
      <c r="B14" t="s">
        <v>7</v>
      </c>
      <c r="C14">
        <v>124</v>
      </c>
      <c r="D14" s="8">
        <v>29500</v>
      </c>
      <c r="F14">
        <f t="shared" si="1"/>
        <v>47580.645161290318</v>
      </c>
    </row>
    <row r="15" spans="1:8" x14ac:dyDescent="0.2">
      <c r="A15">
        <v>2017</v>
      </c>
      <c r="B15" t="s">
        <v>7</v>
      </c>
      <c r="C15">
        <v>124</v>
      </c>
      <c r="D15" s="8">
        <v>29500</v>
      </c>
      <c r="F15">
        <f t="shared" si="1"/>
        <v>47580.645161290318</v>
      </c>
    </row>
    <row r="16" spans="1:8" x14ac:dyDescent="0.2">
      <c r="A16">
        <v>2024</v>
      </c>
      <c r="B16" t="s">
        <v>8</v>
      </c>
      <c r="C16">
        <v>240</v>
      </c>
      <c r="D16" s="8">
        <v>37500</v>
      </c>
      <c r="F16">
        <f t="shared" si="1"/>
        <v>31250</v>
      </c>
    </row>
    <row r="17" spans="1:6" x14ac:dyDescent="0.2">
      <c r="A17">
        <v>2023</v>
      </c>
      <c r="B17" t="s">
        <v>8</v>
      </c>
      <c r="C17">
        <v>240</v>
      </c>
      <c r="D17" s="8">
        <v>41600</v>
      </c>
      <c r="F17">
        <f t="shared" si="1"/>
        <v>34666.666666666672</v>
      </c>
    </row>
    <row r="18" spans="1:6" x14ac:dyDescent="0.2">
      <c r="A18">
        <v>2021</v>
      </c>
      <c r="B18" t="s">
        <v>9</v>
      </c>
      <c r="C18">
        <v>353</v>
      </c>
      <c r="D18" s="8">
        <v>50990</v>
      </c>
      <c r="F18">
        <f t="shared" si="1"/>
        <v>28889.518413597732</v>
      </c>
    </row>
    <row r="19" spans="1:6" x14ac:dyDescent="0.2">
      <c r="A19">
        <v>2021</v>
      </c>
      <c r="B19" t="s">
        <v>7</v>
      </c>
      <c r="C19">
        <v>170</v>
      </c>
      <c r="D19" s="8">
        <v>33245</v>
      </c>
      <c r="F19">
        <f t="shared" si="1"/>
        <v>39111.764705882357</v>
      </c>
    </row>
    <row r="20" spans="1:6" x14ac:dyDescent="0.2">
      <c r="A20">
        <v>2020</v>
      </c>
      <c r="B20" t="s">
        <v>7</v>
      </c>
      <c r="C20">
        <v>170</v>
      </c>
      <c r="D20" s="8">
        <v>33045</v>
      </c>
      <c r="F20">
        <f t="shared" si="1"/>
        <v>38876.470588235294</v>
      </c>
    </row>
    <row r="21" spans="1:6" x14ac:dyDescent="0.2">
      <c r="A21">
        <v>2019</v>
      </c>
      <c r="B21" t="s">
        <v>2</v>
      </c>
      <c r="C21">
        <v>240</v>
      </c>
      <c r="D21" s="8">
        <v>39490</v>
      </c>
      <c r="F21">
        <f t="shared" si="1"/>
        <v>32908.333333333336</v>
      </c>
    </row>
    <row r="22" spans="1:6" x14ac:dyDescent="0.2">
      <c r="A22">
        <v>2023</v>
      </c>
      <c r="B22" t="s">
        <v>10</v>
      </c>
      <c r="C22">
        <v>272</v>
      </c>
      <c r="D22" s="8">
        <v>40240</v>
      </c>
      <c r="F22">
        <f t="shared" si="1"/>
        <v>29588.23529411765</v>
      </c>
    </row>
    <row r="23" spans="1:6" x14ac:dyDescent="0.2">
      <c r="A23">
        <v>2022</v>
      </c>
      <c r="B23" t="s">
        <v>10</v>
      </c>
      <c r="C23">
        <v>272</v>
      </c>
      <c r="D23" s="8">
        <v>46990</v>
      </c>
      <c r="F23">
        <f t="shared" si="1"/>
        <v>34551.470588235294</v>
      </c>
    </row>
    <row r="24" spans="1:6" x14ac:dyDescent="0.2">
      <c r="A24">
        <v>2020</v>
      </c>
      <c r="B24" t="s">
        <v>11</v>
      </c>
      <c r="C24">
        <v>220</v>
      </c>
    </row>
    <row r="25" spans="1:6" x14ac:dyDescent="0.2">
      <c r="A25">
        <v>2019</v>
      </c>
      <c r="B25" t="s">
        <v>11</v>
      </c>
      <c r="C25">
        <v>220</v>
      </c>
      <c r="D25" s="8">
        <v>35000</v>
      </c>
      <c r="F25">
        <f>D25 * (200/C25)</f>
        <v>31818.181818181816</v>
      </c>
    </row>
    <row r="26" spans="1:6" x14ac:dyDescent="0.2">
      <c r="A26">
        <v>2023</v>
      </c>
      <c r="B26" t="s">
        <v>9</v>
      </c>
      <c r="C26">
        <v>358</v>
      </c>
    </row>
    <row r="27" spans="1:6" x14ac:dyDescent="0.2">
      <c r="A27">
        <v>2022</v>
      </c>
      <c r="B27" t="s">
        <v>9</v>
      </c>
      <c r="C27">
        <v>358</v>
      </c>
      <c r="D27" s="8">
        <v>57990</v>
      </c>
      <c r="F27">
        <f>D27 * (200/C27)</f>
        <v>32396.648044692734</v>
      </c>
    </row>
    <row r="28" spans="1:6" x14ac:dyDescent="0.2">
      <c r="A28">
        <v>2022</v>
      </c>
      <c r="B28" t="s">
        <v>12</v>
      </c>
      <c r="C28">
        <v>516</v>
      </c>
      <c r="D28" s="8">
        <v>95000</v>
      </c>
      <c r="F28">
        <f>D28 * (200/C28)</f>
        <v>36821.705426356588</v>
      </c>
    </row>
    <row r="29" spans="1:6" x14ac:dyDescent="0.2">
      <c r="A29">
        <v>2023</v>
      </c>
      <c r="B29" t="s">
        <v>13</v>
      </c>
      <c r="C29">
        <v>516</v>
      </c>
      <c r="D29" s="8">
        <v>125000</v>
      </c>
      <c r="F29">
        <f>D29 * (200/C29)</f>
        <v>48449.612403100778</v>
      </c>
    </row>
    <row r="30" spans="1:6" x14ac:dyDescent="0.2">
      <c r="A30">
        <v>2020</v>
      </c>
      <c r="B30" t="s">
        <v>14</v>
      </c>
      <c r="C30">
        <v>330</v>
      </c>
    </row>
    <row r="31" spans="1:6" x14ac:dyDescent="0.2">
      <c r="A31">
        <v>2019</v>
      </c>
      <c r="B31" t="s">
        <v>14</v>
      </c>
      <c r="C31">
        <v>310</v>
      </c>
      <c r="D31" s="8">
        <v>43000</v>
      </c>
      <c r="F31">
        <f>D31 * (200/C31)</f>
        <v>27741.935483870966</v>
      </c>
    </row>
    <row r="32" spans="1:6" x14ac:dyDescent="0.2">
      <c r="A32">
        <v>2018</v>
      </c>
      <c r="B32" t="s">
        <v>14</v>
      </c>
      <c r="C32">
        <v>310</v>
      </c>
      <c r="D32" s="8">
        <v>49000</v>
      </c>
      <c r="F32">
        <f>D32 * (200/C32)</f>
        <v>31612.903225806451</v>
      </c>
    </row>
    <row r="33" spans="1:6" x14ac:dyDescent="0.2">
      <c r="A33">
        <v>2024</v>
      </c>
      <c r="B33" t="s">
        <v>15</v>
      </c>
      <c r="C33">
        <v>394</v>
      </c>
    </row>
    <row r="34" spans="1:6" x14ac:dyDescent="0.2">
      <c r="A34">
        <v>2022</v>
      </c>
      <c r="B34" t="s">
        <v>16</v>
      </c>
      <c r="C34">
        <v>244</v>
      </c>
    </row>
    <row r="35" spans="1:6" x14ac:dyDescent="0.2">
      <c r="A35">
        <v>2021</v>
      </c>
      <c r="B35" t="s">
        <v>17</v>
      </c>
      <c r="C35">
        <v>244</v>
      </c>
      <c r="D35" s="8">
        <v>39990</v>
      </c>
      <c r="F35">
        <f>D35 * (200/C35)</f>
        <v>32778.688524590165</v>
      </c>
    </row>
    <row r="36" spans="1:6" x14ac:dyDescent="0.2">
      <c r="A36">
        <v>2017</v>
      </c>
      <c r="B36" t="s">
        <v>14</v>
      </c>
      <c r="C36">
        <v>310</v>
      </c>
      <c r="D36" s="8">
        <v>44000</v>
      </c>
      <c r="F36">
        <f>D36 * (200/C36)</f>
        <v>28387.096774193549</v>
      </c>
    </row>
    <row r="37" spans="1:6" x14ac:dyDescent="0.2">
      <c r="A37">
        <v>2021</v>
      </c>
      <c r="B37" t="s">
        <v>18</v>
      </c>
      <c r="C37">
        <v>326</v>
      </c>
      <c r="D37" s="8">
        <v>57990</v>
      </c>
      <c r="F37">
        <f>D37 * (200/C37)</f>
        <v>35576.687116564419</v>
      </c>
    </row>
    <row r="38" spans="1:6" x14ac:dyDescent="0.2">
      <c r="A38">
        <v>2022</v>
      </c>
      <c r="B38" t="s">
        <v>19</v>
      </c>
      <c r="C38">
        <v>520</v>
      </c>
    </row>
    <row r="39" spans="1:6" x14ac:dyDescent="0.2">
      <c r="A39">
        <v>2016</v>
      </c>
      <c r="B39" t="s">
        <v>20</v>
      </c>
      <c r="C39">
        <v>81</v>
      </c>
      <c r="D39" s="8">
        <v>42400</v>
      </c>
      <c r="F39">
        <f>D39 * (200/C39)</f>
        <v>104691.35802469135</v>
      </c>
    </row>
    <row r="40" spans="1:6" x14ac:dyDescent="0.2">
      <c r="A40">
        <v>2015</v>
      </c>
      <c r="B40" t="s">
        <v>20</v>
      </c>
      <c r="C40">
        <v>81</v>
      </c>
      <c r="D40" s="8">
        <v>42400</v>
      </c>
      <c r="F40">
        <f>D40 * (200/C40)</f>
        <v>104691.35802469135</v>
      </c>
    </row>
    <row r="41" spans="1:6" x14ac:dyDescent="0.2">
      <c r="A41">
        <v>2014</v>
      </c>
      <c r="B41" t="s">
        <v>20</v>
      </c>
      <c r="C41">
        <v>81</v>
      </c>
      <c r="D41" s="8">
        <v>41350</v>
      </c>
      <c r="F41">
        <f>D41 * (200/C41)</f>
        <v>102098.76543209876</v>
      </c>
    </row>
    <row r="42" spans="1:6" x14ac:dyDescent="0.2">
      <c r="A42">
        <v>2017</v>
      </c>
      <c r="B42" t="s">
        <v>21</v>
      </c>
      <c r="C42">
        <v>81</v>
      </c>
      <c r="D42" s="8">
        <v>42400</v>
      </c>
      <c r="F42">
        <f>D42 * (200/C42)</f>
        <v>104691.35802469135</v>
      </c>
    </row>
    <row r="43" spans="1:6" x14ac:dyDescent="0.2">
      <c r="A43">
        <v>2023</v>
      </c>
      <c r="B43" t="s">
        <v>22</v>
      </c>
      <c r="C43">
        <v>279</v>
      </c>
      <c r="D43" s="8">
        <v>49990</v>
      </c>
      <c r="F43">
        <f>D43 * (200/C43)</f>
        <v>35835.125448028673</v>
      </c>
    </row>
    <row r="44" spans="1:6" x14ac:dyDescent="0.2">
      <c r="A44">
        <v>2022</v>
      </c>
      <c r="B44" t="s">
        <v>22</v>
      </c>
      <c r="C44">
        <v>279</v>
      </c>
    </row>
    <row r="45" spans="1:6" x14ac:dyDescent="0.2">
      <c r="A45">
        <v>2020</v>
      </c>
      <c r="B45" t="s">
        <v>23</v>
      </c>
      <c r="C45">
        <v>264</v>
      </c>
    </row>
    <row r="46" spans="1:6" x14ac:dyDescent="0.2">
      <c r="A46">
        <v>2019</v>
      </c>
      <c r="B46" t="s">
        <v>23</v>
      </c>
      <c r="C46">
        <v>264</v>
      </c>
      <c r="D46" s="8">
        <v>44000</v>
      </c>
      <c r="F46">
        <f>D46 * (200/C46)</f>
        <v>33333.333333333336</v>
      </c>
    </row>
    <row r="47" spans="1:6" x14ac:dyDescent="0.2">
      <c r="A47">
        <v>2018</v>
      </c>
      <c r="B47" t="s">
        <v>23</v>
      </c>
      <c r="C47">
        <v>260</v>
      </c>
    </row>
    <row r="48" spans="1:6" x14ac:dyDescent="0.2">
      <c r="A48">
        <v>2023</v>
      </c>
      <c r="B48" t="s">
        <v>18</v>
      </c>
      <c r="C48">
        <v>330</v>
      </c>
      <c r="D48" s="8">
        <v>48490</v>
      </c>
      <c r="F48">
        <f>D48 * (200/C48)</f>
        <v>29387.878787878788</v>
      </c>
    </row>
    <row r="49" spans="1:6" x14ac:dyDescent="0.2">
      <c r="A49">
        <v>2022</v>
      </c>
      <c r="B49" t="s">
        <v>18</v>
      </c>
      <c r="C49">
        <v>330</v>
      </c>
      <c r="D49" s="8">
        <v>65990</v>
      </c>
      <c r="F49">
        <f>D49 * (200/C49)</f>
        <v>39993.939393939392</v>
      </c>
    </row>
    <row r="50" spans="1:6" x14ac:dyDescent="0.2">
      <c r="A50">
        <v>2013</v>
      </c>
      <c r="B50" t="s">
        <v>24</v>
      </c>
      <c r="C50">
        <v>38</v>
      </c>
    </row>
    <row r="51" spans="1:6" x14ac:dyDescent="0.2">
      <c r="A51">
        <v>2024</v>
      </c>
      <c r="B51" t="s">
        <v>25</v>
      </c>
      <c r="C51">
        <v>316</v>
      </c>
    </row>
    <row r="52" spans="1:6" x14ac:dyDescent="0.2">
      <c r="A52">
        <v>2023</v>
      </c>
      <c r="B52" t="s">
        <v>25</v>
      </c>
      <c r="C52">
        <v>316</v>
      </c>
      <c r="D52" s="8">
        <v>49000</v>
      </c>
      <c r="F52">
        <f>D52 * (200/C52)</f>
        <v>31012.658227848104</v>
      </c>
    </row>
    <row r="53" spans="1:6" x14ac:dyDescent="0.2">
      <c r="A53">
        <v>2020</v>
      </c>
      <c r="B53" t="s">
        <v>26</v>
      </c>
      <c r="C53">
        <v>315</v>
      </c>
      <c r="D53" s="8">
        <v>59990</v>
      </c>
      <c r="F53">
        <f>D53 * (200/C53)</f>
        <v>38088.888888888883</v>
      </c>
    </row>
    <row r="54" spans="1:6" x14ac:dyDescent="0.2">
      <c r="A54">
        <v>2020</v>
      </c>
      <c r="B54" t="s">
        <v>18</v>
      </c>
      <c r="C54">
        <v>316</v>
      </c>
      <c r="D54" s="8">
        <v>48000</v>
      </c>
      <c r="F54">
        <f>D54 * (200/C54)</f>
        <v>30379.746835443038</v>
      </c>
    </row>
    <row r="55" spans="1:6" x14ac:dyDescent="0.2">
      <c r="A55">
        <v>2020</v>
      </c>
      <c r="B55" t="s">
        <v>9</v>
      </c>
      <c r="C55">
        <v>322</v>
      </c>
      <c r="D55" s="8">
        <v>46990</v>
      </c>
      <c r="F55">
        <f>D55 * (200/C55)</f>
        <v>29186.335403726705</v>
      </c>
    </row>
    <row r="56" spans="1:6" x14ac:dyDescent="0.2">
      <c r="A56">
        <v>2020</v>
      </c>
      <c r="B56" t="s">
        <v>27</v>
      </c>
      <c r="C56">
        <v>322</v>
      </c>
      <c r="D56" s="8">
        <v>54990</v>
      </c>
      <c r="F56">
        <f>D56 * (200/C56)</f>
        <v>34155.279503105587</v>
      </c>
    </row>
    <row r="57" spans="1:6" x14ac:dyDescent="0.2">
      <c r="A57">
        <v>2022</v>
      </c>
      <c r="B57" t="s">
        <v>28</v>
      </c>
      <c r="C57">
        <v>469</v>
      </c>
    </row>
    <row r="58" spans="1:6" x14ac:dyDescent="0.2">
      <c r="A58">
        <v>2023</v>
      </c>
      <c r="B58" t="s">
        <v>29</v>
      </c>
      <c r="C58">
        <v>469</v>
      </c>
    </row>
    <row r="59" spans="1:6" x14ac:dyDescent="0.2">
      <c r="A59">
        <v>2023</v>
      </c>
      <c r="B59" t="s">
        <v>30</v>
      </c>
      <c r="C59">
        <v>469</v>
      </c>
    </row>
    <row r="60" spans="1:6" x14ac:dyDescent="0.2">
      <c r="A60">
        <v>2023</v>
      </c>
      <c r="B60" t="s">
        <v>31</v>
      </c>
      <c r="C60">
        <v>384</v>
      </c>
    </row>
    <row r="61" spans="1:6" x14ac:dyDescent="0.2">
      <c r="A61">
        <v>2023</v>
      </c>
      <c r="B61" t="s">
        <v>32</v>
      </c>
      <c r="C61">
        <v>384</v>
      </c>
    </row>
    <row r="62" spans="1:6" x14ac:dyDescent="0.2">
      <c r="A62">
        <v>2023</v>
      </c>
      <c r="B62" t="s">
        <v>33</v>
      </c>
      <c r="C62">
        <v>384</v>
      </c>
    </row>
    <row r="63" spans="1:6" x14ac:dyDescent="0.2">
      <c r="A63">
        <v>2023</v>
      </c>
      <c r="B63" t="s">
        <v>34</v>
      </c>
      <c r="C63">
        <v>258</v>
      </c>
      <c r="D63" s="8">
        <v>33550</v>
      </c>
      <c r="F63">
        <f t="shared" ref="F63:F75" si="2">D63 * (200/C63)</f>
        <v>26007.751937984496</v>
      </c>
    </row>
    <row r="64" spans="1:6" x14ac:dyDescent="0.2">
      <c r="A64">
        <v>2022</v>
      </c>
      <c r="B64" t="s">
        <v>34</v>
      </c>
      <c r="C64">
        <v>258</v>
      </c>
      <c r="D64" s="8">
        <v>34000</v>
      </c>
      <c r="F64">
        <f t="shared" si="2"/>
        <v>26356.589147286824</v>
      </c>
    </row>
    <row r="65" spans="1:7" x14ac:dyDescent="0.2">
      <c r="A65">
        <v>2021</v>
      </c>
      <c r="B65" t="s">
        <v>34</v>
      </c>
      <c r="C65">
        <v>258</v>
      </c>
      <c r="D65" s="8">
        <v>37390</v>
      </c>
      <c r="F65">
        <f t="shared" si="2"/>
        <v>28984.496124031008</v>
      </c>
    </row>
    <row r="66" spans="1:7" x14ac:dyDescent="0.2">
      <c r="A66">
        <v>2020</v>
      </c>
      <c r="B66" t="s">
        <v>34</v>
      </c>
      <c r="C66">
        <v>258</v>
      </c>
      <c r="D66" s="8">
        <v>37190</v>
      </c>
      <c r="F66">
        <f t="shared" si="2"/>
        <v>28829.457364341088</v>
      </c>
    </row>
    <row r="67" spans="1:7" x14ac:dyDescent="0.2">
      <c r="A67">
        <v>2019</v>
      </c>
      <c r="B67" t="s">
        <v>34</v>
      </c>
      <c r="C67">
        <v>258</v>
      </c>
      <c r="D67" s="8">
        <v>36950</v>
      </c>
      <c r="F67">
        <f t="shared" si="2"/>
        <v>28643.410852713179</v>
      </c>
    </row>
    <row r="68" spans="1:7" x14ac:dyDescent="0.2">
      <c r="A68">
        <v>2023</v>
      </c>
      <c r="B68" t="s">
        <v>35</v>
      </c>
      <c r="C68">
        <v>259</v>
      </c>
      <c r="D68" s="8">
        <v>26500</v>
      </c>
      <c r="F68">
        <f t="shared" si="2"/>
        <v>20463.320463320462</v>
      </c>
    </row>
    <row r="69" spans="1:7" x14ac:dyDescent="0.2">
      <c r="A69">
        <v>2022</v>
      </c>
      <c r="B69" t="s">
        <v>35</v>
      </c>
      <c r="C69">
        <v>259</v>
      </c>
      <c r="D69" s="8">
        <v>31000</v>
      </c>
      <c r="F69">
        <f t="shared" si="2"/>
        <v>23938.223938223939</v>
      </c>
    </row>
    <row r="70" spans="1:7" x14ac:dyDescent="0.2">
      <c r="A70">
        <v>2023</v>
      </c>
      <c r="B70" t="s">
        <v>36</v>
      </c>
      <c r="C70">
        <v>405</v>
      </c>
      <c r="D70" s="8">
        <v>74990</v>
      </c>
      <c r="F70">
        <f t="shared" si="2"/>
        <v>37032.0987654321</v>
      </c>
    </row>
    <row r="71" spans="1:7" x14ac:dyDescent="0.2">
      <c r="A71">
        <v>2022</v>
      </c>
      <c r="B71" t="s">
        <v>36</v>
      </c>
      <c r="C71">
        <v>405</v>
      </c>
      <c r="D71" s="8">
        <v>104990</v>
      </c>
      <c r="F71">
        <f t="shared" si="2"/>
        <v>51846.91358024691</v>
      </c>
    </row>
    <row r="72" spans="1:7" x14ac:dyDescent="0.2">
      <c r="A72">
        <v>2021</v>
      </c>
      <c r="B72" t="s">
        <v>37</v>
      </c>
      <c r="C72">
        <v>405</v>
      </c>
      <c r="D72" s="8">
        <v>89990</v>
      </c>
      <c r="F72">
        <f t="shared" si="2"/>
        <v>44439.506172839501</v>
      </c>
    </row>
    <row r="73" spans="1:7" x14ac:dyDescent="0.2">
      <c r="A73">
        <v>2024</v>
      </c>
      <c r="B73" t="s">
        <v>38</v>
      </c>
      <c r="C73">
        <v>276</v>
      </c>
      <c r="D73" s="8">
        <v>52200</v>
      </c>
      <c r="F73">
        <f t="shared" si="2"/>
        <v>37826.086956521736</v>
      </c>
      <c r="G73" t="s">
        <v>367</v>
      </c>
    </row>
    <row r="74" spans="1:7" x14ac:dyDescent="0.2">
      <c r="A74">
        <v>2023</v>
      </c>
      <c r="B74" t="s">
        <v>39</v>
      </c>
      <c r="C74">
        <v>252</v>
      </c>
      <c r="D74" s="8">
        <v>42000</v>
      </c>
      <c r="F74">
        <f t="shared" si="2"/>
        <v>33333.333333333328</v>
      </c>
    </row>
    <row r="75" spans="1:7" x14ac:dyDescent="0.2">
      <c r="A75">
        <v>2019</v>
      </c>
      <c r="B75" t="s">
        <v>35</v>
      </c>
      <c r="C75">
        <v>238</v>
      </c>
      <c r="D75" s="8">
        <v>36620</v>
      </c>
      <c r="F75">
        <f t="shared" si="2"/>
        <v>30773.10924369748</v>
      </c>
    </row>
    <row r="76" spans="1:7" x14ac:dyDescent="0.2">
      <c r="A76">
        <v>2018</v>
      </c>
      <c r="B76" t="s">
        <v>35</v>
      </c>
      <c r="C76">
        <v>238</v>
      </c>
    </row>
    <row r="77" spans="1:7" x14ac:dyDescent="0.2">
      <c r="A77">
        <v>2017</v>
      </c>
      <c r="B77" t="s">
        <v>35</v>
      </c>
      <c r="C77">
        <v>238</v>
      </c>
      <c r="D77" s="8">
        <v>36620</v>
      </c>
      <c r="F77">
        <f t="shared" ref="F77:F89" si="3">D77 * (200/C77)</f>
        <v>30773.10924369748</v>
      </c>
    </row>
    <row r="78" spans="1:7" x14ac:dyDescent="0.2">
      <c r="A78">
        <v>2016</v>
      </c>
      <c r="B78" t="s">
        <v>40</v>
      </c>
      <c r="C78">
        <v>82</v>
      </c>
      <c r="D78" s="8">
        <v>25120</v>
      </c>
      <c r="F78">
        <f t="shared" si="3"/>
        <v>61268.292682926825</v>
      </c>
    </row>
    <row r="79" spans="1:7" x14ac:dyDescent="0.2">
      <c r="A79">
        <v>2015</v>
      </c>
      <c r="B79" t="s">
        <v>40</v>
      </c>
      <c r="C79">
        <v>82</v>
      </c>
      <c r="D79" s="8">
        <v>25170</v>
      </c>
      <c r="F79">
        <f t="shared" si="3"/>
        <v>61390.243902439026</v>
      </c>
    </row>
    <row r="80" spans="1:7" x14ac:dyDescent="0.2">
      <c r="A80">
        <v>2014</v>
      </c>
      <c r="B80" t="s">
        <v>40</v>
      </c>
      <c r="C80">
        <v>82</v>
      </c>
      <c r="D80" s="8">
        <v>26685</v>
      </c>
      <c r="F80">
        <f t="shared" si="3"/>
        <v>65085.365853658535</v>
      </c>
    </row>
    <row r="81" spans="1:7" x14ac:dyDescent="0.2">
      <c r="A81">
        <v>2019</v>
      </c>
      <c r="B81" t="s">
        <v>41</v>
      </c>
      <c r="C81">
        <v>125</v>
      </c>
      <c r="D81" s="8">
        <v>31895</v>
      </c>
      <c r="F81">
        <f t="shared" si="3"/>
        <v>51032</v>
      </c>
    </row>
    <row r="82" spans="1:7" x14ac:dyDescent="0.2">
      <c r="A82">
        <v>2018</v>
      </c>
      <c r="B82" t="s">
        <v>41</v>
      </c>
      <c r="C82">
        <v>125</v>
      </c>
      <c r="D82" s="8">
        <v>30495</v>
      </c>
      <c r="F82">
        <f t="shared" si="3"/>
        <v>48792</v>
      </c>
    </row>
    <row r="83" spans="1:7" x14ac:dyDescent="0.2">
      <c r="A83">
        <v>2017</v>
      </c>
      <c r="B83" t="s">
        <v>41</v>
      </c>
      <c r="C83">
        <v>125</v>
      </c>
      <c r="D83" s="8">
        <v>30495</v>
      </c>
      <c r="F83">
        <f t="shared" si="3"/>
        <v>48792</v>
      </c>
    </row>
    <row r="84" spans="1:7" x14ac:dyDescent="0.2">
      <c r="A84">
        <v>2014</v>
      </c>
      <c r="B84" t="s">
        <v>42</v>
      </c>
      <c r="C84">
        <v>82</v>
      </c>
      <c r="D84" s="8">
        <v>36625</v>
      </c>
      <c r="F84">
        <f t="shared" si="3"/>
        <v>89329.268292682929</v>
      </c>
    </row>
    <row r="85" spans="1:7" x14ac:dyDescent="0.2">
      <c r="A85">
        <v>2013</v>
      </c>
      <c r="B85" t="s">
        <v>42</v>
      </c>
      <c r="C85">
        <v>82</v>
      </c>
      <c r="D85" s="8">
        <v>36625</v>
      </c>
      <c r="F85">
        <f t="shared" si="3"/>
        <v>89329.268292682929</v>
      </c>
    </row>
    <row r="86" spans="1:7" x14ac:dyDescent="0.2">
      <c r="A86">
        <v>2018</v>
      </c>
      <c r="B86" t="s">
        <v>43</v>
      </c>
      <c r="C86">
        <v>114</v>
      </c>
      <c r="D86" s="8">
        <v>44450</v>
      </c>
      <c r="F86">
        <f t="shared" si="3"/>
        <v>77982.456140350871</v>
      </c>
    </row>
    <row r="87" spans="1:7" x14ac:dyDescent="0.2">
      <c r="A87">
        <v>2017</v>
      </c>
      <c r="B87" t="s">
        <v>44</v>
      </c>
      <c r="C87">
        <v>114</v>
      </c>
      <c r="D87" s="8">
        <v>44450</v>
      </c>
      <c r="F87">
        <f t="shared" si="3"/>
        <v>77982.456140350871</v>
      </c>
    </row>
    <row r="88" spans="1:7" x14ac:dyDescent="0.2">
      <c r="A88">
        <v>2021</v>
      </c>
      <c r="B88" t="s">
        <v>35</v>
      </c>
      <c r="C88">
        <v>259</v>
      </c>
      <c r="D88" s="8">
        <v>36500</v>
      </c>
      <c r="F88">
        <f t="shared" si="3"/>
        <v>28185.328185328184</v>
      </c>
    </row>
    <row r="89" spans="1:7" x14ac:dyDescent="0.2">
      <c r="A89">
        <v>2020</v>
      </c>
      <c r="B89" t="s">
        <v>35</v>
      </c>
      <c r="C89">
        <v>259</v>
      </c>
      <c r="D89" s="8">
        <v>36620</v>
      </c>
      <c r="F89">
        <f t="shared" si="3"/>
        <v>28277.992277992278</v>
      </c>
    </row>
    <row r="90" spans="1:7" x14ac:dyDescent="0.2">
      <c r="A90">
        <v>2022</v>
      </c>
      <c r="B90" t="s">
        <v>45</v>
      </c>
      <c r="C90">
        <v>232</v>
      </c>
    </row>
    <row r="91" spans="1:7" x14ac:dyDescent="0.2">
      <c r="A91">
        <v>2024</v>
      </c>
      <c r="B91" t="s">
        <v>46</v>
      </c>
      <c r="C91">
        <v>232</v>
      </c>
    </row>
    <row r="92" spans="1:7" x14ac:dyDescent="0.2">
      <c r="A92">
        <v>2023</v>
      </c>
      <c r="B92" t="s">
        <v>46</v>
      </c>
      <c r="C92">
        <v>232</v>
      </c>
    </row>
    <row r="93" spans="1:7" x14ac:dyDescent="0.2">
      <c r="A93">
        <v>2024</v>
      </c>
      <c r="B93" t="s">
        <v>47</v>
      </c>
      <c r="C93">
        <v>310</v>
      </c>
    </row>
    <row r="94" spans="1:7" x14ac:dyDescent="0.2">
      <c r="A94">
        <v>2023</v>
      </c>
      <c r="B94" t="s">
        <v>47</v>
      </c>
      <c r="C94">
        <v>310</v>
      </c>
    </row>
    <row r="95" spans="1:7" x14ac:dyDescent="0.2">
      <c r="A95">
        <v>2022</v>
      </c>
      <c r="B95" t="s">
        <v>48</v>
      </c>
      <c r="C95">
        <v>310</v>
      </c>
      <c r="D95" s="8">
        <v>48795</v>
      </c>
      <c r="F95">
        <f t="shared" ref="F95:F106" si="4">D95 * (200/C95)</f>
        <v>31480.645161290322</v>
      </c>
      <c r="G95" t="s">
        <v>368</v>
      </c>
    </row>
    <row r="96" spans="1:7" x14ac:dyDescent="0.2">
      <c r="A96">
        <v>2024</v>
      </c>
      <c r="B96" t="s">
        <v>49</v>
      </c>
      <c r="C96">
        <v>305</v>
      </c>
      <c r="D96" s="8">
        <v>43565</v>
      </c>
      <c r="F96">
        <f t="shared" si="4"/>
        <v>28567.213114754097</v>
      </c>
      <c r="G96" t="s">
        <v>369</v>
      </c>
    </row>
    <row r="97" spans="1:7" x14ac:dyDescent="0.2">
      <c r="A97">
        <v>2023</v>
      </c>
      <c r="B97" t="s">
        <v>49</v>
      </c>
      <c r="C97">
        <v>305</v>
      </c>
      <c r="D97" s="8">
        <v>45500</v>
      </c>
      <c r="F97">
        <f t="shared" si="4"/>
        <v>29836.065573770491</v>
      </c>
    </row>
    <row r="98" spans="1:7" x14ac:dyDescent="0.2">
      <c r="A98">
        <v>2020</v>
      </c>
      <c r="B98" t="s">
        <v>50</v>
      </c>
      <c r="C98">
        <v>402</v>
      </c>
      <c r="D98" s="8">
        <v>69420</v>
      </c>
      <c r="F98">
        <f t="shared" si="4"/>
        <v>34537.313432835821</v>
      </c>
    </row>
    <row r="99" spans="1:7" x14ac:dyDescent="0.2">
      <c r="A99">
        <v>2024</v>
      </c>
      <c r="B99" t="s">
        <v>51</v>
      </c>
      <c r="C99">
        <v>261</v>
      </c>
      <c r="D99" s="8">
        <v>37300</v>
      </c>
      <c r="F99">
        <f t="shared" si="4"/>
        <v>28582.375478927202</v>
      </c>
      <c r="G99" t="s">
        <v>370</v>
      </c>
    </row>
    <row r="100" spans="1:7" x14ac:dyDescent="0.2">
      <c r="A100">
        <v>2016</v>
      </c>
      <c r="B100" t="s">
        <v>41</v>
      </c>
      <c r="C100">
        <v>83</v>
      </c>
      <c r="D100" s="8">
        <v>28995</v>
      </c>
      <c r="F100">
        <f t="shared" si="4"/>
        <v>69867.469879518074</v>
      </c>
    </row>
    <row r="101" spans="1:7" x14ac:dyDescent="0.2">
      <c r="A101">
        <v>2015</v>
      </c>
      <c r="B101" t="s">
        <v>41</v>
      </c>
      <c r="C101">
        <v>83</v>
      </c>
      <c r="D101" s="8">
        <v>33450</v>
      </c>
      <c r="F101">
        <f t="shared" si="4"/>
        <v>80602.409638554222</v>
      </c>
    </row>
    <row r="102" spans="1:7" x14ac:dyDescent="0.2">
      <c r="A102">
        <v>2015</v>
      </c>
      <c r="B102" t="s">
        <v>52</v>
      </c>
      <c r="C102">
        <v>87</v>
      </c>
      <c r="D102" s="8">
        <v>31800</v>
      </c>
      <c r="F102">
        <f t="shared" si="4"/>
        <v>73103.448275862058</v>
      </c>
    </row>
    <row r="103" spans="1:7" x14ac:dyDescent="0.2">
      <c r="A103">
        <v>2014</v>
      </c>
      <c r="B103" t="s">
        <v>52</v>
      </c>
      <c r="C103">
        <v>87</v>
      </c>
      <c r="D103" s="8">
        <v>31800</v>
      </c>
      <c r="F103">
        <f t="shared" si="4"/>
        <v>73103.448275862058</v>
      </c>
    </row>
    <row r="104" spans="1:7" x14ac:dyDescent="0.2">
      <c r="A104">
        <v>2013</v>
      </c>
      <c r="B104" t="s">
        <v>52</v>
      </c>
      <c r="C104">
        <v>87</v>
      </c>
      <c r="D104" s="8">
        <v>31800</v>
      </c>
      <c r="F104">
        <f t="shared" si="4"/>
        <v>73103.448275862058</v>
      </c>
    </row>
    <row r="105" spans="1:7" x14ac:dyDescent="0.2">
      <c r="A105">
        <v>2018</v>
      </c>
      <c r="B105" t="s">
        <v>53</v>
      </c>
      <c r="C105">
        <v>310</v>
      </c>
      <c r="D105" s="8">
        <v>55000</v>
      </c>
      <c r="F105">
        <f t="shared" si="4"/>
        <v>35483.870967741932</v>
      </c>
    </row>
    <row r="106" spans="1:7" x14ac:dyDescent="0.2">
      <c r="A106">
        <v>2018</v>
      </c>
      <c r="B106" t="s">
        <v>54</v>
      </c>
      <c r="C106">
        <v>310</v>
      </c>
      <c r="D106" s="8">
        <v>64000</v>
      </c>
      <c r="F106">
        <f t="shared" si="4"/>
        <v>41290.322580645159</v>
      </c>
    </row>
    <row r="107" spans="1:7" x14ac:dyDescent="0.2">
      <c r="A107">
        <v>2019</v>
      </c>
      <c r="B107" t="s">
        <v>9</v>
      </c>
      <c r="C107">
        <v>310</v>
      </c>
    </row>
    <row r="108" spans="1:7" x14ac:dyDescent="0.2">
      <c r="A108">
        <v>2019</v>
      </c>
      <c r="B108" t="s">
        <v>55</v>
      </c>
      <c r="C108">
        <v>310</v>
      </c>
      <c r="D108" s="8">
        <v>56990</v>
      </c>
      <c r="F108">
        <f>D108 * (200/C108)</f>
        <v>36767.741935483871</v>
      </c>
    </row>
    <row r="109" spans="1:7" x14ac:dyDescent="0.2">
      <c r="A109">
        <v>2020</v>
      </c>
      <c r="B109" t="s">
        <v>56</v>
      </c>
      <c r="C109">
        <v>304</v>
      </c>
      <c r="D109" s="8">
        <v>54990</v>
      </c>
      <c r="F109">
        <f>D109 * (200/C109)</f>
        <v>36177.631578947374</v>
      </c>
    </row>
    <row r="110" spans="1:7" x14ac:dyDescent="0.2">
      <c r="A110">
        <v>2022</v>
      </c>
      <c r="B110" t="s">
        <v>57</v>
      </c>
      <c r="C110">
        <v>396</v>
      </c>
      <c r="D110" s="8">
        <v>135990</v>
      </c>
      <c r="F110">
        <f>D110 * (200/C110)</f>
        <v>68681.818181818191</v>
      </c>
    </row>
    <row r="111" spans="1:7" x14ac:dyDescent="0.2">
      <c r="A111">
        <v>2022</v>
      </c>
      <c r="B111" t="s">
        <v>58</v>
      </c>
      <c r="C111">
        <v>471</v>
      </c>
    </row>
    <row r="112" spans="1:7" x14ac:dyDescent="0.2">
      <c r="A112">
        <v>2022</v>
      </c>
      <c r="B112" t="s">
        <v>59</v>
      </c>
      <c r="C112">
        <v>481</v>
      </c>
    </row>
    <row r="113" spans="1:6" x14ac:dyDescent="0.2">
      <c r="A113">
        <v>2013</v>
      </c>
      <c r="B113" t="s">
        <v>60</v>
      </c>
      <c r="C113">
        <v>75</v>
      </c>
      <c r="D113" s="8">
        <v>28800</v>
      </c>
      <c r="F113">
        <f>D113 * (200/C113)</f>
        <v>76800</v>
      </c>
    </row>
    <row r="114" spans="1:6" x14ac:dyDescent="0.2">
      <c r="A114">
        <v>2023</v>
      </c>
      <c r="B114" t="s">
        <v>61</v>
      </c>
      <c r="C114">
        <v>247</v>
      </c>
      <c r="D114" s="8">
        <v>27800</v>
      </c>
      <c r="F114">
        <f>D114 * (200/C114)</f>
        <v>22510.121457489877</v>
      </c>
    </row>
    <row r="115" spans="1:6" x14ac:dyDescent="0.2">
      <c r="A115">
        <v>2022</v>
      </c>
      <c r="B115" t="s">
        <v>61</v>
      </c>
      <c r="C115">
        <v>247</v>
      </c>
      <c r="D115" s="8">
        <v>33000</v>
      </c>
      <c r="F115">
        <f>D115 * (200/C115)</f>
        <v>26720.64777327935</v>
      </c>
    </row>
    <row r="116" spans="1:6" x14ac:dyDescent="0.2">
      <c r="A116">
        <v>2024</v>
      </c>
      <c r="B116" t="s">
        <v>62</v>
      </c>
      <c r="C116">
        <v>320</v>
      </c>
    </row>
    <row r="117" spans="1:6" x14ac:dyDescent="0.2">
      <c r="A117">
        <v>2024</v>
      </c>
      <c r="B117" t="s">
        <v>63</v>
      </c>
      <c r="C117">
        <v>303</v>
      </c>
    </row>
    <row r="118" spans="1:6" x14ac:dyDescent="0.2">
      <c r="A118">
        <v>2022</v>
      </c>
      <c r="B118" t="s">
        <v>64</v>
      </c>
      <c r="C118">
        <v>303</v>
      </c>
      <c r="D118" s="8">
        <v>51100</v>
      </c>
      <c r="F118">
        <f>D118 * (200/C118)</f>
        <v>33729.372937293731</v>
      </c>
    </row>
    <row r="119" spans="1:6" x14ac:dyDescent="0.2">
      <c r="A119">
        <v>2021</v>
      </c>
      <c r="B119" t="s">
        <v>65</v>
      </c>
      <c r="C119">
        <v>59</v>
      </c>
    </row>
    <row r="120" spans="1:6" x14ac:dyDescent="0.2">
      <c r="A120">
        <v>2020</v>
      </c>
      <c r="B120" t="s">
        <v>66</v>
      </c>
      <c r="C120">
        <v>243</v>
      </c>
    </row>
    <row r="121" spans="1:6" x14ac:dyDescent="0.2">
      <c r="A121">
        <v>2019</v>
      </c>
      <c r="B121" t="s">
        <v>67</v>
      </c>
      <c r="C121">
        <v>89</v>
      </c>
      <c r="D121" s="8">
        <v>36620</v>
      </c>
      <c r="F121">
        <f>D121 * (200/C121)</f>
        <v>82292.134831460673</v>
      </c>
    </row>
    <row r="122" spans="1:6" x14ac:dyDescent="0.2">
      <c r="A122">
        <v>2018</v>
      </c>
      <c r="B122" t="s">
        <v>67</v>
      </c>
      <c r="C122">
        <v>89</v>
      </c>
      <c r="D122" s="8">
        <v>36620</v>
      </c>
      <c r="F122">
        <f>D122 * (200/C122)</f>
        <v>82292.134831460673</v>
      </c>
    </row>
    <row r="123" spans="1:6" x14ac:dyDescent="0.2">
      <c r="A123">
        <v>2017</v>
      </c>
      <c r="B123" t="s">
        <v>67</v>
      </c>
      <c r="C123">
        <v>89</v>
      </c>
    </row>
    <row r="124" spans="1:6" x14ac:dyDescent="0.2">
      <c r="A124">
        <v>2015</v>
      </c>
      <c r="B124" t="s">
        <v>60</v>
      </c>
      <c r="C124">
        <v>84</v>
      </c>
      <c r="D124" s="8">
        <v>29010</v>
      </c>
      <c r="F124">
        <f t="shared" ref="F124:F131" si="5">D124 * (200/C124)</f>
        <v>69071.428571428565</v>
      </c>
    </row>
    <row r="125" spans="1:6" x14ac:dyDescent="0.2">
      <c r="A125">
        <v>2014</v>
      </c>
      <c r="B125" t="s">
        <v>60</v>
      </c>
      <c r="C125">
        <v>84</v>
      </c>
      <c r="D125" s="8">
        <v>28980</v>
      </c>
      <c r="F125">
        <f t="shared" si="5"/>
        <v>69000</v>
      </c>
    </row>
    <row r="126" spans="1:6" x14ac:dyDescent="0.2">
      <c r="A126">
        <v>2016</v>
      </c>
      <c r="B126" t="s">
        <v>68</v>
      </c>
      <c r="C126">
        <v>84</v>
      </c>
      <c r="D126" s="8">
        <v>29010</v>
      </c>
      <c r="F126">
        <f t="shared" si="5"/>
        <v>69071.428571428565</v>
      </c>
    </row>
    <row r="127" spans="1:6" x14ac:dyDescent="0.2">
      <c r="A127">
        <v>2023</v>
      </c>
      <c r="B127" t="s">
        <v>69</v>
      </c>
      <c r="C127">
        <v>242</v>
      </c>
      <c r="D127" s="8">
        <v>46700</v>
      </c>
      <c r="F127">
        <f t="shared" si="5"/>
        <v>38595.041322314049</v>
      </c>
    </row>
    <row r="128" spans="1:6" x14ac:dyDescent="0.2">
      <c r="A128">
        <v>2024</v>
      </c>
      <c r="B128" t="s">
        <v>70</v>
      </c>
      <c r="C128">
        <v>253</v>
      </c>
      <c r="D128" s="8">
        <v>39600</v>
      </c>
      <c r="F128">
        <f t="shared" si="5"/>
        <v>31304.347826086956</v>
      </c>
    </row>
    <row r="129" spans="1:7" x14ac:dyDescent="0.2">
      <c r="A129">
        <v>2023</v>
      </c>
      <c r="B129" t="s">
        <v>70</v>
      </c>
      <c r="C129">
        <v>253</v>
      </c>
      <c r="D129" s="8">
        <v>39550</v>
      </c>
      <c r="F129">
        <f t="shared" si="5"/>
        <v>31264.822134387352</v>
      </c>
    </row>
    <row r="130" spans="1:7" x14ac:dyDescent="0.2">
      <c r="A130">
        <v>2021</v>
      </c>
      <c r="B130" t="s">
        <v>71</v>
      </c>
      <c r="C130">
        <v>153</v>
      </c>
      <c r="D130" s="8">
        <v>44450</v>
      </c>
      <c r="F130">
        <f t="shared" si="5"/>
        <v>58104.575163398695</v>
      </c>
    </row>
    <row r="131" spans="1:7" x14ac:dyDescent="0.2">
      <c r="A131">
        <v>2020</v>
      </c>
      <c r="B131" t="s">
        <v>71</v>
      </c>
      <c r="C131">
        <v>153</v>
      </c>
      <c r="D131" s="8">
        <v>44450</v>
      </c>
      <c r="F131">
        <f t="shared" si="5"/>
        <v>58104.575163398695</v>
      </c>
    </row>
    <row r="132" spans="1:7" x14ac:dyDescent="0.2">
      <c r="A132">
        <v>2019</v>
      </c>
      <c r="B132" t="s">
        <v>71</v>
      </c>
      <c r="C132">
        <v>153</v>
      </c>
    </row>
    <row r="133" spans="1:7" x14ac:dyDescent="0.2">
      <c r="A133">
        <v>2021</v>
      </c>
      <c r="B133" t="s">
        <v>72</v>
      </c>
      <c r="C133">
        <v>153</v>
      </c>
      <c r="D133" s="8">
        <v>47650</v>
      </c>
      <c r="F133">
        <f>D133 * (200/C133)</f>
        <v>62287.581699346403</v>
      </c>
    </row>
    <row r="134" spans="1:7" x14ac:dyDescent="0.2">
      <c r="A134">
        <v>2020</v>
      </c>
      <c r="B134" t="s">
        <v>72</v>
      </c>
      <c r="C134">
        <v>153</v>
      </c>
      <c r="D134" s="8">
        <v>47650</v>
      </c>
      <c r="F134">
        <f>D134 * (200/C134)</f>
        <v>62287.581699346403</v>
      </c>
    </row>
    <row r="135" spans="1:7" x14ac:dyDescent="0.2">
      <c r="A135">
        <v>2019</v>
      </c>
      <c r="B135" t="s">
        <v>72</v>
      </c>
      <c r="C135">
        <v>153</v>
      </c>
    </row>
    <row r="136" spans="1:7" x14ac:dyDescent="0.2">
      <c r="A136">
        <v>2024</v>
      </c>
      <c r="B136" t="s">
        <v>73</v>
      </c>
      <c r="C136">
        <v>291</v>
      </c>
      <c r="D136" s="8">
        <v>46000</v>
      </c>
      <c r="F136">
        <f t="shared" ref="F136:F144" si="6">D136 * (200/C136)</f>
        <v>31615.12027491409</v>
      </c>
      <c r="G136" t="s">
        <v>371</v>
      </c>
    </row>
    <row r="137" spans="1:7" x14ac:dyDescent="0.2">
      <c r="A137">
        <v>2020</v>
      </c>
      <c r="B137" t="s">
        <v>74</v>
      </c>
      <c r="C137">
        <v>299</v>
      </c>
      <c r="D137" s="8">
        <v>54990</v>
      </c>
      <c r="F137">
        <f t="shared" si="6"/>
        <v>36782.608695652176</v>
      </c>
    </row>
    <row r="138" spans="1:7" x14ac:dyDescent="0.2">
      <c r="A138">
        <v>2023</v>
      </c>
      <c r="B138" t="s">
        <v>75</v>
      </c>
      <c r="C138">
        <v>315</v>
      </c>
      <c r="D138" s="8">
        <v>53240</v>
      </c>
      <c r="F138">
        <f t="shared" si="6"/>
        <v>33803.174603174601</v>
      </c>
    </row>
    <row r="139" spans="1:7" x14ac:dyDescent="0.2">
      <c r="A139">
        <v>2022</v>
      </c>
      <c r="B139" t="s">
        <v>75</v>
      </c>
      <c r="C139">
        <v>315</v>
      </c>
      <c r="D139" s="8">
        <v>62990</v>
      </c>
      <c r="F139">
        <f t="shared" si="6"/>
        <v>39993.650793650791</v>
      </c>
    </row>
    <row r="140" spans="1:7" x14ac:dyDescent="0.2">
      <c r="A140">
        <v>2021</v>
      </c>
      <c r="B140" t="s">
        <v>75</v>
      </c>
      <c r="C140">
        <v>315</v>
      </c>
      <c r="D140" s="8">
        <v>58990</v>
      </c>
      <c r="F140">
        <f t="shared" si="6"/>
        <v>37453.968253968254</v>
      </c>
    </row>
    <row r="141" spans="1:7" x14ac:dyDescent="0.2">
      <c r="A141">
        <v>2023</v>
      </c>
      <c r="B141" t="s">
        <v>38</v>
      </c>
      <c r="C141">
        <v>256</v>
      </c>
      <c r="D141" s="8">
        <v>51400</v>
      </c>
      <c r="F141">
        <f t="shared" si="6"/>
        <v>40156.25</v>
      </c>
    </row>
    <row r="142" spans="1:7" x14ac:dyDescent="0.2">
      <c r="A142">
        <v>2018</v>
      </c>
      <c r="B142" t="s">
        <v>76</v>
      </c>
      <c r="C142">
        <v>107</v>
      </c>
      <c r="D142" s="8">
        <v>47650</v>
      </c>
      <c r="F142">
        <f t="shared" si="6"/>
        <v>89065.420560747662</v>
      </c>
    </row>
    <row r="143" spans="1:7" x14ac:dyDescent="0.2">
      <c r="A143">
        <v>2016</v>
      </c>
      <c r="B143" t="s">
        <v>77</v>
      </c>
      <c r="C143">
        <v>62</v>
      </c>
      <c r="D143" s="8">
        <v>22995</v>
      </c>
      <c r="F143">
        <f t="shared" si="6"/>
        <v>74177.419354838712</v>
      </c>
    </row>
    <row r="144" spans="1:7" x14ac:dyDescent="0.2">
      <c r="A144">
        <v>2014</v>
      </c>
      <c r="B144" t="s">
        <v>77</v>
      </c>
      <c r="C144">
        <v>62</v>
      </c>
      <c r="D144" s="8">
        <v>22995</v>
      </c>
      <c r="F144">
        <f t="shared" si="6"/>
        <v>74177.419354838712</v>
      </c>
    </row>
    <row r="145" spans="1:6" x14ac:dyDescent="0.2">
      <c r="A145">
        <v>2013</v>
      </c>
      <c r="B145" t="s">
        <v>77</v>
      </c>
      <c r="C145">
        <v>62</v>
      </c>
    </row>
    <row r="146" spans="1:6" x14ac:dyDescent="0.2">
      <c r="A146">
        <v>2012</v>
      </c>
      <c r="B146" t="s">
        <v>77</v>
      </c>
      <c r="C146">
        <v>62</v>
      </c>
      <c r="D146" s="8">
        <v>29125</v>
      </c>
      <c r="F146">
        <f t="shared" ref="F146:F159" si="7">D146 * (200/C146)</f>
        <v>93951.612903225803</v>
      </c>
    </row>
    <row r="147" spans="1:6" x14ac:dyDescent="0.2">
      <c r="A147">
        <v>2018</v>
      </c>
      <c r="B147" t="s">
        <v>60</v>
      </c>
      <c r="C147">
        <v>151</v>
      </c>
      <c r="D147" s="8">
        <v>29990</v>
      </c>
      <c r="F147">
        <f t="shared" si="7"/>
        <v>39721.854304635766</v>
      </c>
    </row>
    <row r="148" spans="1:6" x14ac:dyDescent="0.2">
      <c r="A148">
        <v>2024</v>
      </c>
      <c r="B148" t="s">
        <v>78</v>
      </c>
      <c r="C148">
        <v>294</v>
      </c>
      <c r="D148" s="8">
        <v>52000</v>
      </c>
      <c r="F148">
        <f t="shared" si="7"/>
        <v>35374.149659863942</v>
      </c>
    </row>
    <row r="149" spans="1:6" x14ac:dyDescent="0.2">
      <c r="A149">
        <v>2017</v>
      </c>
      <c r="B149" t="s">
        <v>60</v>
      </c>
      <c r="C149">
        <v>107</v>
      </c>
      <c r="D149" s="8">
        <v>30680</v>
      </c>
      <c r="F149">
        <f t="shared" si="7"/>
        <v>57345.794392523363</v>
      </c>
    </row>
    <row r="150" spans="1:6" x14ac:dyDescent="0.2">
      <c r="A150">
        <v>2016</v>
      </c>
      <c r="B150" t="s">
        <v>79</v>
      </c>
      <c r="C150">
        <v>107</v>
      </c>
      <c r="D150" s="8">
        <v>29010</v>
      </c>
      <c r="F150">
        <f t="shared" si="7"/>
        <v>54224.299065420557</v>
      </c>
    </row>
    <row r="151" spans="1:6" x14ac:dyDescent="0.2">
      <c r="A151">
        <v>2019</v>
      </c>
      <c r="B151" t="s">
        <v>80</v>
      </c>
      <c r="C151">
        <v>150</v>
      </c>
      <c r="D151" s="8">
        <v>29990</v>
      </c>
      <c r="F151">
        <f t="shared" si="7"/>
        <v>39986.666666666664</v>
      </c>
    </row>
    <row r="152" spans="1:6" x14ac:dyDescent="0.2">
      <c r="A152">
        <v>2022</v>
      </c>
      <c r="B152" t="s">
        <v>70</v>
      </c>
      <c r="C152">
        <v>239</v>
      </c>
      <c r="D152" s="8">
        <v>39090</v>
      </c>
      <c r="F152">
        <f t="shared" si="7"/>
        <v>32711.297071129706</v>
      </c>
    </row>
    <row r="153" spans="1:6" x14ac:dyDescent="0.2">
      <c r="A153">
        <v>2021</v>
      </c>
      <c r="B153" t="s">
        <v>70</v>
      </c>
      <c r="C153">
        <v>239</v>
      </c>
      <c r="D153" s="8">
        <v>39090</v>
      </c>
      <c r="F153">
        <f t="shared" si="7"/>
        <v>32711.297071129706</v>
      </c>
    </row>
    <row r="154" spans="1:6" x14ac:dyDescent="0.2">
      <c r="A154">
        <v>2020</v>
      </c>
      <c r="B154" t="s">
        <v>70</v>
      </c>
      <c r="C154">
        <v>239</v>
      </c>
      <c r="D154" s="8">
        <v>39090</v>
      </c>
      <c r="F154">
        <f t="shared" si="7"/>
        <v>32711.297071129706</v>
      </c>
    </row>
    <row r="155" spans="1:6" x14ac:dyDescent="0.2">
      <c r="A155">
        <v>2019</v>
      </c>
      <c r="B155" t="s">
        <v>70</v>
      </c>
      <c r="C155">
        <v>239</v>
      </c>
      <c r="D155" s="8">
        <v>38500</v>
      </c>
      <c r="F155">
        <f t="shared" si="7"/>
        <v>32217.57322175732</v>
      </c>
    </row>
    <row r="156" spans="1:6" x14ac:dyDescent="0.2">
      <c r="A156">
        <v>2019</v>
      </c>
      <c r="B156" t="s">
        <v>52</v>
      </c>
      <c r="C156">
        <v>84</v>
      </c>
      <c r="D156" s="8">
        <v>33210</v>
      </c>
      <c r="F156">
        <f t="shared" si="7"/>
        <v>79071.428571428565</v>
      </c>
    </row>
    <row r="157" spans="1:6" x14ac:dyDescent="0.2">
      <c r="A157">
        <v>2018</v>
      </c>
      <c r="B157" t="s">
        <v>52</v>
      </c>
      <c r="C157">
        <v>84</v>
      </c>
      <c r="D157" s="8">
        <v>32995</v>
      </c>
      <c r="F157">
        <f t="shared" si="7"/>
        <v>78559.523809523802</v>
      </c>
    </row>
    <row r="158" spans="1:6" x14ac:dyDescent="0.2">
      <c r="A158">
        <v>2017</v>
      </c>
      <c r="B158" t="s">
        <v>52</v>
      </c>
      <c r="C158">
        <v>84</v>
      </c>
      <c r="D158" s="8">
        <v>31800</v>
      </c>
      <c r="F158">
        <f t="shared" si="7"/>
        <v>75714.28571428571</v>
      </c>
    </row>
    <row r="159" spans="1:6" x14ac:dyDescent="0.2">
      <c r="A159">
        <v>2016</v>
      </c>
      <c r="B159" t="s">
        <v>52</v>
      </c>
      <c r="C159">
        <v>84</v>
      </c>
      <c r="D159" s="8">
        <v>31800</v>
      </c>
      <c r="F159">
        <f t="shared" si="7"/>
        <v>75714.28571428571</v>
      </c>
    </row>
    <row r="160" spans="1:6" x14ac:dyDescent="0.2">
      <c r="A160">
        <v>2017</v>
      </c>
      <c r="B160" t="s">
        <v>77</v>
      </c>
      <c r="C160">
        <v>59</v>
      </c>
    </row>
    <row r="161" spans="1:6" x14ac:dyDescent="0.2">
      <c r="A161">
        <v>2024</v>
      </c>
      <c r="B161" t="s">
        <v>81</v>
      </c>
      <c r="C161">
        <v>149</v>
      </c>
      <c r="D161" s="8">
        <v>28140</v>
      </c>
      <c r="F161">
        <f>D161 * (200/C161)</f>
        <v>37771.812080536918</v>
      </c>
    </row>
    <row r="162" spans="1:6" x14ac:dyDescent="0.2">
      <c r="A162">
        <v>2023</v>
      </c>
      <c r="B162" t="s">
        <v>81</v>
      </c>
      <c r="C162">
        <v>149</v>
      </c>
      <c r="D162" s="8">
        <v>28040</v>
      </c>
      <c r="F162">
        <f>D162 * (200/C162)</f>
        <v>37637.583892617455</v>
      </c>
    </row>
    <row r="163" spans="1:6" x14ac:dyDescent="0.2">
      <c r="A163">
        <v>2022</v>
      </c>
      <c r="B163" t="s">
        <v>80</v>
      </c>
      <c r="C163">
        <v>149</v>
      </c>
      <c r="D163" s="8">
        <v>27400</v>
      </c>
      <c r="F163">
        <f>D163 * (200/C163)</f>
        <v>36778.523489932886</v>
      </c>
    </row>
    <row r="164" spans="1:6" x14ac:dyDescent="0.2">
      <c r="A164">
        <v>2021</v>
      </c>
      <c r="B164" t="s">
        <v>80</v>
      </c>
      <c r="C164">
        <v>149</v>
      </c>
    </row>
    <row r="165" spans="1:6" x14ac:dyDescent="0.2">
      <c r="A165">
        <v>2020</v>
      </c>
      <c r="B165" t="s">
        <v>80</v>
      </c>
      <c r="C165">
        <v>149</v>
      </c>
      <c r="D165" s="8">
        <v>31600</v>
      </c>
      <c r="F165">
        <f>D165 * (200/C165)</f>
        <v>42416.107382550341</v>
      </c>
    </row>
    <row r="166" spans="1:6" x14ac:dyDescent="0.2">
      <c r="A166">
        <v>2024</v>
      </c>
      <c r="B166" t="s">
        <v>82</v>
      </c>
      <c r="C166">
        <v>307</v>
      </c>
    </row>
    <row r="167" spans="1:6" x14ac:dyDescent="0.2">
      <c r="A167">
        <v>2020</v>
      </c>
      <c r="B167" t="s">
        <v>83</v>
      </c>
      <c r="C167">
        <v>291</v>
      </c>
    </row>
    <row r="168" spans="1:6" x14ac:dyDescent="0.2">
      <c r="A168">
        <v>2020</v>
      </c>
      <c r="B168" t="s">
        <v>37</v>
      </c>
      <c r="C168">
        <v>373</v>
      </c>
      <c r="D168" s="8">
        <v>79990</v>
      </c>
      <c r="F168">
        <f>D168 * (200/C168)</f>
        <v>42890.080428954425</v>
      </c>
    </row>
    <row r="169" spans="1:6" x14ac:dyDescent="0.2">
      <c r="A169">
        <v>2019</v>
      </c>
      <c r="B169" t="s">
        <v>37</v>
      </c>
      <c r="C169">
        <v>370</v>
      </c>
      <c r="D169" s="8">
        <v>79990</v>
      </c>
      <c r="F169">
        <f>D169 * (200/C169)</f>
        <v>43237.83783783784</v>
      </c>
    </row>
    <row r="170" spans="1:6" x14ac:dyDescent="0.2">
      <c r="A170">
        <v>2023</v>
      </c>
      <c r="B170" t="s">
        <v>26</v>
      </c>
      <c r="C170">
        <v>303</v>
      </c>
      <c r="D170" s="8">
        <v>52490</v>
      </c>
      <c r="F170">
        <f>D170 * (200/C170)</f>
        <v>34646.864686468645</v>
      </c>
    </row>
    <row r="171" spans="1:6" x14ac:dyDescent="0.2">
      <c r="A171">
        <v>2022</v>
      </c>
      <c r="B171" t="s">
        <v>26</v>
      </c>
      <c r="C171">
        <v>303</v>
      </c>
      <c r="D171" s="8">
        <v>69990</v>
      </c>
      <c r="F171">
        <f>D171 * (200/C171)</f>
        <v>46198.019801980197</v>
      </c>
    </row>
    <row r="172" spans="1:6" x14ac:dyDescent="0.2">
      <c r="A172">
        <v>2021</v>
      </c>
      <c r="B172" t="s">
        <v>26</v>
      </c>
      <c r="C172">
        <v>303</v>
      </c>
      <c r="D172" s="8">
        <v>62990</v>
      </c>
      <c r="F172">
        <f>D172 * (200/C172)</f>
        <v>41577.557755775575</v>
      </c>
    </row>
    <row r="173" spans="1:6" x14ac:dyDescent="0.2">
      <c r="A173">
        <v>2022</v>
      </c>
      <c r="B173" t="s">
        <v>84</v>
      </c>
      <c r="C173">
        <v>451</v>
      </c>
    </row>
    <row r="174" spans="1:6" x14ac:dyDescent="0.2">
      <c r="A174">
        <v>2023</v>
      </c>
      <c r="B174" t="s">
        <v>85</v>
      </c>
      <c r="C174">
        <v>446</v>
      </c>
    </row>
    <row r="175" spans="1:6" x14ac:dyDescent="0.2">
      <c r="A175">
        <v>2022</v>
      </c>
      <c r="B175" t="s">
        <v>86</v>
      </c>
      <c r="C175">
        <v>220</v>
      </c>
      <c r="D175" s="8">
        <v>39950</v>
      </c>
      <c r="F175">
        <f>D175 * (200/C175)</f>
        <v>36318.181818181816</v>
      </c>
    </row>
    <row r="176" spans="1:6" x14ac:dyDescent="0.2">
      <c r="A176">
        <v>2024</v>
      </c>
      <c r="B176" t="s">
        <v>87</v>
      </c>
      <c r="C176">
        <v>220</v>
      </c>
      <c r="D176" s="8">
        <v>41650</v>
      </c>
      <c r="F176">
        <f>D176 * (200/C176)</f>
        <v>37863.63636363636</v>
      </c>
    </row>
    <row r="177" spans="1:6" x14ac:dyDescent="0.2">
      <c r="A177">
        <v>2024</v>
      </c>
      <c r="B177" t="s">
        <v>88</v>
      </c>
      <c r="C177">
        <v>114</v>
      </c>
      <c r="D177" s="8">
        <v>30900</v>
      </c>
      <c r="F177">
        <f>D177 * (200/C177)</f>
        <v>54210.526315789473</v>
      </c>
    </row>
    <row r="178" spans="1:6" x14ac:dyDescent="0.2">
      <c r="A178">
        <v>2023</v>
      </c>
      <c r="B178" t="s">
        <v>88</v>
      </c>
      <c r="C178">
        <v>114</v>
      </c>
      <c r="D178" s="8">
        <v>29900</v>
      </c>
      <c r="F178">
        <f>D178 * (200/C178)</f>
        <v>52456.140350877191</v>
      </c>
    </row>
    <row r="179" spans="1:6" x14ac:dyDescent="0.2">
      <c r="A179">
        <v>2022</v>
      </c>
      <c r="B179" t="s">
        <v>88</v>
      </c>
      <c r="C179">
        <v>114</v>
      </c>
    </row>
    <row r="180" spans="1:6" x14ac:dyDescent="0.2">
      <c r="A180">
        <v>2021</v>
      </c>
      <c r="B180" t="s">
        <v>89</v>
      </c>
      <c r="C180">
        <v>387</v>
      </c>
    </row>
    <row r="181" spans="1:6" x14ac:dyDescent="0.2">
      <c r="A181">
        <v>2024</v>
      </c>
      <c r="B181" t="s">
        <v>90</v>
      </c>
      <c r="C181">
        <v>252</v>
      </c>
    </row>
    <row r="182" spans="1:6" x14ac:dyDescent="0.2">
      <c r="A182">
        <v>2024</v>
      </c>
      <c r="B182" t="s">
        <v>91</v>
      </c>
      <c r="C182">
        <v>212</v>
      </c>
      <c r="D182" s="8">
        <v>36190</v>
      </c>
      <c r="F182">
        <f>D182 * (200/C182)</f>
        <v>34141.509433962266</v>
      </c>
    </row>
    <row r="183" spans="1:6" x14ac:dyDescent="0.2">
      <c r="A183">
        <v>2023</v>
      </c>
      <c r="B183" t="s">
        <v>91</v>
      </c>
      <c r="C183">
        <v>212</v>
      </c>
      <c r="D183" s="8">
        <v>36040</v>
      </c>
      <c r="F183">
        <f>D183 * (200/C183)</f>
        <v>34000</v>
      </c>
    </row>
    <row r="184" spans="1:6" x14ac:dyDescent="0.2">
      <c r="A184">
        <v>2023</v>
      </c>
      <c r="B184" t="s">
        <v>92</v>
      </c>
      <c r="C184">
        <v>282</v>
      </c>
    </row>
    <row r="185" spans="1:6" x14ac:dyDescent="0.2">
      <c r="A185">
        <v>2024</v>
      </c>
      <c r="B185" t="s">
        <v>93</v>
      </c>
      <c r="C185">
        <v>282</v>
      </c>
    </row>
    <row r="186" spans="1:6" x14ac:dyDescent="0.2">
      <c r="A186">
        <v>2020</v>
      </c>
      <c r="B186" t="s">
        <v>94</v>
      </c>
      <c r="C186">
        <v>287</v>
      </c>
    </row>
    <row r="187" spans="1:6" x14ac:dyDescent="0.2">
      <c r="A187">
        <v>2019</v>
      </c>
      <c r="B187" t="s">
        <v>94</v>
      </c>
      <c r="C187">
        <v>285</v>
      </c>
      <c r="D187" s="8">
        <v>75000</v>
      </c>
      <c r="F187">
        <f>D187 * (200/C187)</f>
        <v>52631.57894736842</v>
      </c>
    </row>
    <row r="188" spans="1:6" x14ac:dyDescent="0.2">
      <c r="A188">
        <v>2024</v>
      </c>
      <c r="B188" t="s">
        <v>95</v>
      </c>
      <c r="C188">
        <v>301</v>
      </c>
    </row>
    <row r="189" spans="1:6" x14ac:dyDescent="0.2">
      <c r="A189">
        <v>2023</v>
      </c>
      <c r="B189" t="s">
        <v>96</v>
      </c>
      <c r="C189">
        <v>301</v>
      </c>
      <c r="D189" s="8">
        <v>55900</v>
      </c>
      <c r="F189">
        <f>D189 * (200/C189)</f>
        <v>37142.857142857145</v>
      </c>
    </row>
    <row r="190" spans="1:6" x14ac:dyDescent="0.2">
      <c r="A190">
        <v>2022</v>
      </c>
      <c r="B190" t="s">
        <v>96</v>
      </c>
      <c r="C190">
        <v>301</v>
      </c>
      <c r="D190" s="8">
        <v>55400</v>
      </c>
      <c r="F190">
        <f>D190 * (200/C190)</f>
        <v>36810.631229235885</v>
      </c>
    </row>
    <row r="191" spans="1:6" x14ac:dyDescent="0.2">
      <c r="A191">
        <v>2024</v>
      </c>
      <c r="B191" t="s">
        <v>97</v>
      </c>
      <c r="C191">
        <v>307</v>
      </c>
    </row>
    <row r="192" spans="1:6" x14ac:dyDescent="0.2">
      <c r="A192">
        <v>2019</v>
      </c>
      <c r="B192" t="s">
        <v>98</v>
      </c>
      <c r="C192">
        <v>58</v>
      </c>
      <c r="D192" s="8">
        <v>23900</v>
      </c>
      <c r="F192">
        <f>D192 * (200/C192)</f>
        <v>82413.793103448275</v>
      </c>
    </row>
    <row r="193" spans="1:6" x14ac:dyDescent="0.2">
      <c r="A193">
        <v>2018</v>
      </c>
      <c r="B193" t="s">
        <v>99</v>
      </c>
      <c r="C193">
        <v>58</v>
      </c>
      <c r="D193" s="8">
        <v>23800</v>
      </c>
      <c r="F193">
        <f>D193 * (200/C193)</f>
        <v>82068.965517241377</v>
      </c>
    </row>
    <row r="194" spans="1:6" x14ac:dyDescent="0.2">
      <c r="A194">
        <v>2017</v>
      </c>
      <c r="B194" t="s">
        <v>99</v>
      </c>
      <c r="C194">
        <v>58</v>
      </c>
      <c r="D194" s="8">
        <v>23800</v>
      </c>
      <c r="F194">
        <f>D194 * (200/C194)</f>
        <v>82068.965517241377</v>
      </c>
    </row>
    <row r="195" spans="1:6" x14ac:dyDescent="0.2">
      <c r="A195">
        <v>2019</v>
      </c>
      <c r="B195" t="s">
        <v>66</v>
      </c>
      <c r="C195">
        <v>111</v>
      </c>
      <c r="D195" s="8">
        <v>33950</v>
      </c>
      <c r="F195">
        <f>D195 * (200/C195)</f>
        <v>61171.171171171169</v>
      </c>
    </row>
    <row r="196" spans="1:6" x14ac:dyDescent="0.2">
      <c r="A196">
        <v>2018</v>
      </c>
      <c r="B196" t="s">
        <v>66</v>
      </c>
      <c r="C196">
        <v>111</v>
      </c>
    </row>
    <row r="197" spans="1:6" x14ac:dyDescent="0.2">
      <c r="A197">
        <v>2022</v>
      </c>
      <c r="B197" t="s">
        <v>100</v>
      </c>
      <c r="C197">
        <v>226</v>
      </c>
      <c r="D197" s="8">
        <v>32400</v>
      </c>
      <c r="F197">
        <f>D197 * (200/C197)</f>
        <v>28672.566371681416</v>
      </c>
    </row>
    <row r="198" spans="1:6" x14ac:dyDescent="0.2">
      <c r="A198">
        <v>2021</v>
      </c>
      <c r="B198" t="s">
        <v>100</v>
      </c>
      <c r="C198">
        <v>226</v>
      </c>
      <c r="D198" s="8">
        <v>38270</v>
      </c>
      <c r="F198">
        <f>D198 * (200/C198)</f>
        <v>33867.256637168146</v>
      </c>
    </row>
    <row r="199" spans="1:6" x14ac:dyDescent="0.2">
      <c r="A199">
        <v>2020</v>
      </c>
      <c r="B199" t="s">
        <v>100</v>
      </c>
      <c r="C199">
        <v>226</v>
      </c>
      <c r="D199" s="8">
        <v>38200</v>
      </c>
      <c r="F199">
        <f>D199 * (200/C199)</f>
        <v>33805.309734513277</v>
      </c>
    </row>
    <row r="200" spans="1:6" x14ac:dyDescent="0.2">
      <c r="A200">
        <v>2019</v>
      </c>
      <c r="B200" t="s">
        <v>100</v>
      </c>
      <c r="C200">
        <v>226</v>
      </c>
      <c r="D200" s="8">
        <v>36550</v>
      </c>
      <c r="F200">
        <f>D200 * (200/C200)</f>
        <v>32345.132743362832</v>
      </c>
    </row>
    <row r="201" spans="1:6" x14ac:dyDescent="0.2">
      <c r="A201">
        <v>2021</v>
      </c>
      <c r="B201" t="s">
        <v>88</v>
      </c>
      <c r="C201">
        <v>110</v>
      </c>
    </row>
    <row r="202" spans="1:6" x14ac:dyDescent="0.2">
      <c r="A202">
        <v>2020</v>
      </c>
      <c r="B202" t="s">
        <v>88</v>
      </c>
      <c r="C202">
        <v>110</v>
      </c>
      <c r="D202" s="8">
        <v>29900</v>
      </c>
      <c r="F202">
        <f>D202 * (200/C202)</f>
        <v>54363.63636363636</v>
      </c>
    </row>
    <row r="203" spans="1:6" x14ac:dyDescent="0.2">
      <c r="A203">
        <v>2016</v>
      </c>
      <c r="B203" t="s">
        <v>101</v>
      </c>
      <c r="C203">
        <v>68</v>
      </c>
    </row>
    <row r="204" spans="1:6" x14ac:dyDescent="0.2">
      <c r="A204">
        <v>2015</v>
      </c>
      <c r="B204" t="s">
        <v>101</v>
      </c>
      <c r="C204">
        <v>68</v>
      </c>
      <c r="D204" s="8">
        <v>28000</v>
      </c>
      <c r="F204">
        <f>D204 * (200/C204)</f>
        <v>82352.941176470587</v>
      </c>
    </row>
    <row r="205" spans="1:6" x14ac:dyDescent="0.2">
      <c r="A205">
        <v>2014</v>
      </c>
      <c r="B205" t="s">
        <v>101</v>
      </c>
      <c r="C205">
        <v>68</v>
      </c>
      <c r="D205" s="8">
        <v>28000</v>
      </c>
      <c r="F205">
        <f>D205 * (200/C205)</f>
        <v>82352.941176470587</v>
      </c>
    </row>
    <row r="206" spans="1:6" x14ac:dyDescent="0.2">
      <c r="A206">
        <v>2013</v>
      </c>
      <c r="B206" t="s">
        <v>101</v>
      </c>
      <c r="C206">
        <v>68</v>
      </c>
      <c r="D206" s="8">
        <v>28000</v>
      </c>
      <c r="F206">
        <f>D206 * (200/C206)</f>
        <v>82352.941176470587</v>
      </c>
    </row>
    <row r="207" spans="1:6" x14ac:dyDescent="0.2">
      <c r="A207">
        <v>2016</v>
      </c>
      <c r="B207" t="s">
        <v>99</v>
      </c>
      <c r="C207">
        <v>68</v>
      </c>
    </row>
    <row r="208" spans="1:6" x14ac:dyDescent="0.2">
      <c r="A208">
        <v>2015</v>
      </c>
      <c r="B208" t="s">
        <v>99</v>
      </c>
      <c r="C208">
        <v>68</v>
      </c>
      <c r="D208" s="8">
        <v>25000</v>
      </c>
      <c r="F208">
        <f t="shared" ref="F208:F220" si="8">D208 * (200/C208)</f>
        <v>73529.411764705888</v>
      </c>
    </row>
    <row r="209" spans="1:7" x14ac:dyDescent="0.2">
      <c r="A209">
        <v>2014</v>
      </c>
      <c r="B209" t="s">
        <v>99</v>
      </c>
      <c r="C209">
        <v>68</v>
      </c>
      <c r="D209" s="8">
        <v>25000</v>
      </c>
      <c r="F209">
        <f t="shared" si="8"/>
        <v>73529.411764705888</v>
      </c>
    </row>
    <row r="210" spans="1:7" x14ac:dyDescent="0.2">
      <c r="A210">
        <v>2013</v>
      </c>
      <c r="B210" t="s">
        <v>99</v>
      </c>
      <c r="C210">
        <v>68</v>
      </c>
      <c r="D210" s="8">
        <v>25000</v>
      </c>
      <c r="F210">
        <f t="shared" si="8"/>
        <v>73529.411764705888</v>
      </c>
    </row>
    <row r="211" spans="1:7" x14ac:dyDescent="0.2">
      <c r="A211">
        <v>2018</v>
      </c>
      <c r="B211" t="s">
        <v>107</v>
      </c>
      <c r="C211">
        <v>115</v>
      </c>
      <c r="D211" s="8">
        <v>29120</v>
      </c>
      <c r="F211">
        <f t="shared" si="8"/>
        <v>50643.47826086956</v>
      </c>
    </row>
    <row r="212" spans="1:7" x14ac:dyDescent="0.2">
      <c r="A212">
        <v>2017</v>
      </c>
      <c r="B212" t="s">
        <v>107</v>
      </c>
      <c r="C212">
        <v>115</v>
      </c>
      <c r="D212" s="8">
        <v>29120</v>
      </c>
      <c r="F212">
        <f t="shared" si="8"/>
        <v>50643.47826086956</v>
      </c>
    </row>
    <row r="213" spans="1:7" x14ac:dyDescent="0.2">
      <c r="A213">
        <v>2024</v>
      </c>
      <c r="B213" t="s">
        <v>108</v>
      </c>
      <c r="C213">
        <v>297</v>
      </c>
      <c r="D213" s="8">
        <v>53600</v>
      </c>
      <c r="F213">
        <f t="shared" si="8"/>
        <v>36094.276094276094</v>
      </c>
      <c r="G213" t="s">
        <v>372</v>
      </c>
    </row>
    <row r="214" spans="1:7" x14ac:dyDescent="0.2">
      <c r="A214">
        <v>2022</v>
      </c>
      <c r="B214" t="s">
        <v>73</v>
      </c>
      <c r="C214">
        <v>275</v>
      </c>
      <c r="D214" s="8">
        <v>41230</v>
      </c>
      <c r="F214">
        <f t="shared" si="8"/>
        <v>29985.454545454548</v>
      </c>
    </row>
    <row r="215" spans="1:7" x14ac:dyDescent="0.2">
      <c r="A215">
        <v>2023</v>
      </c>
      <c r="B215" t="s">
        <v>109</v>
      </c>
      <c r="C215">
        <v>209</v>
      </c>
      <c r="D215" s="8">
        <v>38995</v>
      </c>
      <c r="F215">
        <f t="shared" si="8"/>
        <v>37315.789473684214</v>
      </c>
    </row>
    <row r="216" spans="1:7" x14ac:dyDescent="0.2">
      <c r="A216">
        <v>2023</v>
      </c>
      <c r="B216" t="s">
        <v>110</v>
      </c>
      <c r="C216">
        <v>209</v>
      </c>
      <c r="D216" s="8">
        <v>43995</v>
      </c>
      <c r="F216">
        <f t="shared" si="8"/>
        <v>42100.478468899521</v>
      </c>
    </row>
    <row r="217" spans="1:7" x14ac:dyDescent="0.2">
      <c r="A217">
        <v>2023</v>
      </c>
      <c r="B217" t="s">
        <v>111</v>
      </c>
      <c r="C217">
        <v>220</v>
      </c>
      <c r="D217" s="8">
        <v>58500</v>
      </c>
      <c r="F217">
        <f t="shared" si="8"/>
        <v>53181.818181818177</v>
      </c>
    </row>
    <row r="218" spans="1:7" x14ac:dyDescent="0.2">
      <c r="A218">
        <v>2023</v>
      </c>
      <c r="B218" t="s">
        <v>73</v>
      </c>
      <c r="C218">
        <v>275</v>
      </c>
      <c r="D218" s="8">
        <v>43995</v>
      </c>
      <c r="F218">
        <f t="shared" si="8"/>
        <v>31996.363636363636</v>
      </c>
    </row>
    <row r="219" spans="1:7" x14ac:dyDescent="0.2">
      <c r="A219">
        <v>2023</v>
      </c>
      <c r="B219" t="s">
        <v>112</v>
      </c>
      <c r="C219">
        <v>275</v>
      </c>
      <c r="D219" s="8">
        <v>48995</v>
      </c>
      <c r="F219">
        <f t="shared" si="8"/>
        <v>35632.727272727272</v>
      </c>
    </row>
    <row r="220" spans="1:7" x14ac:dyDescent="0.2">
      <c r="A220">
        <v>2023</v>
      </c>
      <c r="B220" t="s">
        <v>113</v>
      </c>
      <c r="C220">
        <v>270</v>
      </c>
      <c r="D220" s="8">
        <v>48400</v>
      </c>
      <c r="F220">
        <f t="shared" si="8"/>
        <v>35851.851851851847</v>
      </c>
    </row>
    <row r="221" spans="1:7" x14ac:dyDescent="0.2">
      <c r="A221">
        <v>2022</v>
      </c>
      <c r="B221" t="s">
        <v>113</v>
      </c>
      <c r="C221">
        <v>270</v>
      </c>
    </row>
    <row r="222" spans="1:7" x14ac:dyDescent="0.2">
      <c r="A222">
        <v>2024</v>
      </c>
      <c r="B222" t="s">
        <v>114</v>
      </c>
      <c r="C222">
        <v>293</v>
      </c>
    </row>
    <row r="223" spans="1:7" x14ac:dyDescent="0.2">
      <c r="A223">
        <v>2024</v>
      </c>
      <c r="B223" t="s">
        <v>115</v>
      </c>
      <c r="C223">
        <v>276</v>
      </c>
    </row>
    <row r="224" spans="1:7" x14ac:dyDescent="0.2">
      <c r="A224">
        <v>2017</v>
      </c>
      <c r="B224" t="s">
        <v>66</v>
      </c>
      <c r="C224">
        <v>93</v>
      </c>
      <c r="D224" s="8">
        <v>32250</v>
      </c>
      <c r="F224">
        <f>D224 * (200/C224)</f>
        <v>69354.838709677409</v>
      </c>
    </row>
    <row r="225" spans="1:7" x14ac:dyDescent="0.2">
      <c r="A225">
        <v>2016</v>
      </c>
      <c r="B225" t="s">
        <v>66</v>
      </c>
      <c r="C225">
        <v>93</v>
      </c>
      <c r="D225" s="8">
        <v>31950</v>
      </c>
      <c r="F225">
        <f>D225 * (200/C225)</f>
        <v>68709.677419354834</v>
      </c>
    </row>
    <row r="226" spans="1:7" x14ac:dyDescent="0.2">
      <c r="A226">
        <v>2015</v>
      </c>
      <c r="B226" t="s">
        <v>66</v>
      </c>
      <c r="C226">
        <v>93</v>
      </c>
      <c r="D226" s="8">
        <v>33700</v>
      </c>
      <c r="F226">
        <f>D226 * (200/C226)</f>
        <v>72473.118279569884</v>
      </c>
    </row>
    <row r="227" spans="1:7" x14ac:dyDescent="0.2">
      <c r="A227">
        <v>2022</v>
      </c>
      <c r="B227" t="s">
        <v>116</v>
      </c>
      <c r="C227">
        <v>274</v>
      </c>
    </row>
    <row r="228" spans="1:7" x14ac:dyDescent="0.2">
      <c r="A228">
        <v>2016</v>
      </c>
      <c r="B228" t="s">
        <v>107</v>
      </c>
      <c r="C228">
        <v>76</v>
      </c>
      <c r="D228" s="8">
        <v>29170</v>
      </c>
      <c r="F228">
        <f t="shared" ref="F228:F233" si="9">D228 * (200/C228)</f>
        <v>76763.157894736854</v>
      </c>
    </row>
    <row r="229" spans="1:7" x14ac:dyDescent="0.2">
      <c r="A229">
        <v>2015</v>
      </c>
      <c r="B229" t="s">
        <v>107</v>
      </c>
      <c r="C229">
        <v>76</v>
      </c>
      <c r="D229" s="8">
        <v>29170</v>
      </c>
      <c r="F229">
        <f t="shared" si="9"/>
        <v>76763.157894736854</v>
      </c>
    </row>
    <row r="230" spans="1:7" x14ac:dyDescent="0.2">
      <c r="A230">
        <v>2014</v>
      </c>
      <c r="B230" t="s">
        <v>107</v>
      </c>
      <c r="C230">
        <v>76</v>
      </c>
      <c r="D230" s="8">
        <v>29170</v>
      </c>
      <c r="F230">
        <f t="shared" si="9"/>
        <v>76763.157894736854</v>
      </c>
    </row>
    <row r="231" spans="1:7" x14ac:dyDescent="0.2">
      <c r="A231">
        <v>2013</v>
      </c>
      <c r="B231" t="s">
        <v>107</v>
      </c>
      <c r="C231">
        <v>76</v>
      </c>
      <c r="D231" s="8">
        <v>39200</v>
      </c>
      <c r="F231">
        <f t="shared" si="9"/>
        <v>103157.89473684211</v>
      </c>
    </row>
    <row r="232" spans="1:7" x14ac:dyDescent="0.2">
      <c r="A232">
        <v>2012</v>
      </c>
      <c r="B232" t="s">
        <v>107</v>
      </c>
      <c r="C232">
        <v>76</v>
      </c>
      <c r="D232" s="8">
        <v>39200</v>
      </c>
      <c r="F232">
        <f t="shared" si="9"/>
        <v>103157.89473684211</v>
      </c>
    </row>
    <row r="233" spans="1:7" x14ac:dyDescent="0.2">
      <c r="A233">
        <v>2021</v>
      </c>
      <c r="B233" t="s">
        <v>117</v>
      </c>
      <c r="C233">
        <v>371</v>
      </c>
      <c r="D233" s="8">
        <v>99990</v>
      </c>
      <c r="F233">
        <f t="shared" si="9"/>
        <v>53902.96495956873</v>
      </c>
    </row>
    <row r="234" spans="1:7" x14ac:dyDescent="0.2">
      <c r="A234">
        <v>2024</v>
      </c>
      <c r="B234" t="s">
        <v>118</v>
      </c>
      <c r="C234">
        <v>427</v>
      </c>
    </row>
    <row r="235" spans="1:7" x14ac:dyDescent="0.2">
      <c r="A235">
        <v>2020</v>
      </c>
      <c r="B235" t="s">
        <v>117</v>
      </c>
      <c r="C235">
        <v>351</v>
      </c>
      <c r="D235" s="8">
        <v>79990</v>
      </c>
      <c r="F235">
        <f t="shared" ref="F235:F252" si="10">D235 * (200/C235)</f>
        <v>45578.347578347581</v>
      </c>
    </row>
    <row r="236" spans="1:7" x14ac:dyDescent="0.2">
      <c r="A236">
        <v>2023</v>
      </c>
      <c r="B236" t="s">
        <v>90</v>
      </c>
      <c r="C236">
        <v>235</v>
      </c>
      <c r="D236" s="8">
        <v>51400</v>
      </c>
      <c r="F236">
        <f t="shared" si="10"/>
        <v>43744.680851063829</v>
      </c>
    </row>
    <row r="237" spans="1:7" x14ac:dyDescent="0.2">
      <c r="A237">
        <v>2024</v>
      </c>
      <c r="B237" t="s">
        <v>119</v>
      </c>
      <c r="C237">
        <v>295</v>
      </c>
      <c r="D237" s="8">
        <v>67795</v>
      </c>
      <c r="F237">
        <f t="shared" si="10"/>
        <v>45962.711864406774</v>
      </c>
      <c r="G237" t="s">
        <v>373</v>
      </c>
    </row>
    <row r="238" spans="1:7" x14ac:dyDescent="0.2">
      <c r="A238">
        <v>2022</v>
      </c>
      <c r="B238" t="s">
        <v>120</v>
      </c>
      <c r="C238">
        <v>215</v>
      </c>
      <c r="D238" s="8">
        <v>28800</v>
      </c>
      <c r="F238">
        <f t="shared" si="10"/>
        <v>26790.697674418603</v>
      </c>
    </row>
    <row r="239" spans="1:7" x14ac:dyDescent="0.2">
      <c r="A239">
        <v>2021</v>
      </c>
      <c r="B239" t="s">
        <v>120</v>
      </c>
      <c r="C239">
        <v>215</v>
      </c>
      <c r="D239" s="8">
        <v>34960</v>
      </c>
      <c r="F239">
        <f t="shared" si="10"/>
        <v>32520.930232558138</v>
      </c>
    </row>
    <row r="240" spans="1:7" x14ac:dyDescent="0.2">
      <c r="A240">
        <v>2020</v>
      </c>
      <c r="B240" t="s">
        <v>120</v>
      </c>
      <c r="C240">
        <v>215</v>
      </c>
      <c r="D240" s="8">
        <v>34190</v>
      </c>
      <c r="F240">
        <f t="shared" si="10"/>
        <v>31804.651162790698</v>
      </c>
    </row>
    <row r="241" spans="1:7" x14ac:dyDescent="0.2">
      <c r="A241">
        <v>2019</v>
      </c>
      <c r="B241" t="s">
        <v>120</v>
      </c>
      <c r="C241">
        <v>215</v>
      </c>
      <c r="D241" s="8">
        <v>38510</v>
      </c>
      <c r="F241">
        <f t="shared" si="10"/>
        <v>35823.255813953489</v>
      </c>
    </row>
    <row r="242" spans="1:7" x14ac:dyDescent="0.2">
      <c r="A242">
        <v>2024</v>
      </c>
      <c r="B242" t="s">
        <v>121</v>
      </c>
      <c r="C242">
        <v>227</v>
      </c>
      <c r="D242" s="8">
        <v>77990</v>
      </c>
      <c r="F242">
        <f t="shared" si="10"/>
        <v>68713.656387665193</v>
      </c>
      <c r="G242" t="s">
        <v>374</v>
      </c>
    </row>
    <row r="243" spans="1:7" x14ac:dyDescent="0.2">
      <c r="A243">
        <v>2023</v>
      </c>
      <c r="B243" t="s">
        <v>121</v>
      </c>
      <c r="C243">
        <v>228</v>
      </c>
      <c r="D243" s="8">
        <v>44995</v>
      </c>
      <c r="F243">
        <f t="shared" si="10"/>
        <v>39469.298245614031</v>
      </c>
    </row>
    <row r="244" spans="1:7" x14ac:dyDescent="0.2">
      <c r="A244">
        <v>2023</v>
      </c>
      <c r="B244" t="s">
        <v>122</v>
      </c>
      <c r="C244">
        <v>228</v>
      </c>
      <c r="D244" s="8">
        <v>44080</v>
      </c>
      <c r="F244">
        <f t="shared" si="10"/>
        <v>38666.666666666664</v>
      </c>
    </row>
    <row r="245" spans="1:7" x14ac:dyDescent="0.2">
      <c r="A245">
        <v>2020</v>
      </c>
      <c r="B245" t="s">
        <v>89</v>
      </c>
      <c r="C245">
        <v>348</v>
      </c>
      <c r="D245" s="8">
        <v>91990</v>
      </c>
      <c r="F245">
        <f t="shared" si="10"/>
        <v>52867.816091954017</v>
      </c>
    </row>
    <row r="246" spans="1:7" x14ac:dyDescent="0.2">
      <c r="A246">
        <v>2019</v>
      </c>
      <c r="B246" t="s">
        <v>89</v>
      </c>
      <c r="C246">
        <v>345</v>
      </c>
      <c r="D246" s="8">
        <v>99990</v>
      </c>
      <c r="F246">
        <f t="shared" si="10"/>
        <v>57965.217391304352</v>
      </c>
    </row>
    <row r="247" spans="1:7" x14ac:dyDescent="0.2">
      <c r="A247">
        <v>2017</v>
      </c>
      <c r="B247" t="s">
        <v>123</v>
      </c>
      <c r="C247">
        <v>294</v>
      </c>
      <c r="D247" s="8">
        <v>78200</v>
      </c>
      <c r="F247">
        <f t="shared" si="10"/>
        <v>53197.278911564623</v>
      </c>
    </row>
    <row r="248" spans="1:7" x14ac:dyDescent="0.2">
      <c r="A248">
        <v>2017</v>
      </c>
      <c r="B248" t="s">
        <v>124</v>
      </c>
      <c r="C248">
        <v>218</v>
      </c>
      <c r="D248" s="8">
        <v>73000</v>
      </c>
      <c r="F248">
        <f t="shared" si="10"/>
        <v>66972.477064220191</v>
      </c>
    </row>
    <row r="249" spans="1:7" x14ac:dyDescent="0.2">
      <c r="A249">
        <v>2016</v>
      </c>
      <c r="B249" t="s">
        <v>124</v>
      </c>
      <c r="C249">
        <v>218</v>
      </c>
      <c r="D249" s="8">
        <v>71000</v>
      </c>
      <c r="F249">
        <f t="shared" si="10"/>
        <v>65137.614678899088</v>
      </c>
    </row>
    <row r="250" spans="1:7" x14ac:dyDescent="0.2">
      <c r="A250">
        <v>2024</v>
      </c>
      <c r="B250" t="s">
        <v>125</v>
      </c>
      <c r="C250">
        <v>265</v>
      </c>
      <c r="D250" s="8">
        <v>49800</v>
      </c>
      <c r="F250">
        <f t="shared" si="10"/>
        <v>37584.905660377364</v>
      </c>
    </row>
    <row r="251" spans="1:7" x14ac:dyDescent="0.2">
      <c r="A251">
        <v>2023</v>
      </c>
      <c r="B251" t="s">
        <v>126</v>
      </c>
      <c r="C251">
        <v>265</v>
      </c>
      <c r="D251" s="8">
        <v>49800</v>
      </c>
      <c r="F251">
        <f t="shared" si="10"/>
        <v>37584.905660377364</v>
      </c>
    </row>
    <row r="252" spans="1:7" x14ac:dyDescent="0.2">
      <c r="A252">
        <v>2023</v>
      </c>
      <c r="B252" t="s">
        <v>127</v>
      </c>
      <c r="C252">
        <v>304</v>
      </c>
      <c r="D252" s="8">
        <v>47190</v>
      </c>
      <c r="F252">
        <f t="shared" si="10"/>
        <v>31046.05263157895</v>
      </c>
    </row>
    <row r="253" spans="1:7" x14ac:dyDescent="0.2">
      <c r="A253">
        <v>2024</v>
      </c>
      <c r="B253" t="s">
        <v>128</v>
      </c>
      <c r="C253">
        <v>270</v>
      </c>
    </row>
    <row r="254" spans="1:7" x14ac:dyDescent="0.2">
      <c r="A254">
        <v>2023</v>
      </c>
      <c r="B254" t="s">
        <v>128</v>
      </c>
      <c r="C254">
        <v>270</v>
      </c>
      <c r="D254" s="8">
        <v>49000</v>
      </c>
      <c r="F254">
        <f t="shared" ref="F254:F263" si="11">D254 * (200/C254)</f>
        <v>36296.296296296292</v>
      </c>
    </row>
    <row r="255" spans="1:7" x14ac:dyDescent="0.2">
      <c r="A255">
        <v>2023</v>
      </c>
      <c r="B255" t="s">
        <v>129</v>
      </c>
      <c r="C255">
        <v>247</v>
      </c>
      <c r="D255" s="8">
        <v>42995</v>
      </c>
      <c r="F255">
        <f t="shared" si="11"/>
        <v>34813.765182186231</v>
      </c>
    </row>
    <row r="256" spans="1:7" x14ac:dyDescent="0.2">
      <c r="A256">
        <v>2022</v>
      </c>
      <c r="B256" t="s">
        <v>129</v>
      </c>
      <c r="C256">
        <v>247</v>
      </c>
      <c r="D256" s="8">
        <v>43895</v>
      </c>
      <c r="F256">
        <f t="shared" si="11"/>
        <v>35542.51012145749</v>
      </c>
    </row>
    <row r="257" spans="1:6" x14ac:dyDescent="0.2">
      <c r="A257">
        <v>2019</v>
      </c>
      <c r="B257" t="s">
        <v>130</v>
      </c>
      <c r="C257">
        <v>259</v>
      </c>
      <c r="D257" s="8">
        <v>76000</v>
      </c>
      <c r="F257">
        <f t="shared" si="11"/>
        <v>58687.258687258691</v>
      </c>
    </row>
    <row r="258" spans="1:6" x14ac:dyDescent="0.2">
      <c r="A258">
        <v>2018</v>
      </c>
      <c r="B258" t="s">
        <v>130</v>
      </c>
      <c r="C258">
        <v>259</v>
      </c>
      <c r="D258" s="8">
        <v>74500</v>
      </c>
      <c r="F258">
        <f t="shared" si="11"/>
        <v>57528.95752895753</v>
      </c>
    </row>
    <row r="259" spans="1:6" x14ac:dyDescent="0.2">
      <c r="A259">
        <v>2017</v>
      </c>
      <c r="B259" t="s">
        <v>131</v>
      </c>
      <c r="C259">
        <v>259</v>
      </c>
      <c r="D259" s="8">
        <v>74500</v>
      </c>
      <c r="F259">
        <f t="shared" si="11"/>
        <v>57528.95752895753</v>
      </c>
    </row>
    <row r="260" spans="1:6" x14ac:dyDescent="0.2">
      <c r="A260">
        <v>2016</v>
      </c>
      <c r="B260" t="s">
        <v>131</v>
      </c>
      <c r="C260">
        <v>259</v>
      </c>
      <c r="D260" s="8">
        <v>79500</v>
      </c>
      <c r="F260">
        <f t="shared" si="11"/>
        <v>61389.961389961391</v>
      </c>
    </row>
    <row r="261" spans="1:6" x14ac:dyDescent="0.2">
      <c r="A261">
        <v>2016</v>
      </c>
      <c r="B261" t="s">
        <v>123</v>
      </c>
      <c r="C261">
        <v>294</v>
      </c>
      <c r="D261" s="8">
        <v>89500</v>
      </c>
      <c r="F261">
        <f t="shared" si="11"/>
        <v>60884.353741496598</v>
      </c>
    </row>
    <row r="262" spans="1:6" x14ac:dyDescent="0.2">
      <c r="A262">
        <v>2023</v>
      </c>
      <c r="B262" t="s">
        <v>132</v>
      </c>
      <c r="C262">
        <v>340</v>
      </c>
      <c r="D262" s="8">
        <v>104400</v>
      </c>
      <c r="F262">
        <f t="shared" si="11"/>
        <v>61411.764705882357</v>
      </c>
    </row>
    <row r="263" spans="1:6" x14ac:dyDescent="0.2">
      <c r="A263">
        <v>2023</v>
      </c>
      <c r="B263" t="s">
        <v>133</v>
      </c>
      <c r="C263">
        <v>222</v>
      </c>
      <c r="D263" s="8">
        <v>48780</v>
      </c>
      <c r="F263">
        <f t="shared" si="11"/>
        <v>43945.945945945947</v>
      </c>
    </row>
    <row r="264" spans="1:6" x14ac:dyDescent="0.2">
      <c r="A264">
        <v>2019</v>
      </c>
      <c r="B264" t="s">
        <v>134</v>
      </c>
      <c r="C264">
        <v>57</v>
      </c>
    </row>
    <row r="265" spans="1:6" x14ac:dyDescent="0.2">
      <c r="A265">
        <v>2018</v>
      </c>
      <c r="B265" t="s">
        <v>101</v>
      </c>
      <c r="C265">
        <v>57</v>
      </c>
      <c r="D265" s="8">
        <v>28100</v>
      </c>
      <c r="F265">
        <f>D265 * (200/C265)</f>
        <v>98596.491228070168</v>
      </c>
    </row>
    <row r="266" spans="1:6" x14ac:dyDescent="0.2">
      <c r="A266">
        <v>2017</v>
      </c>
      <c r="B266" t="s">
        <v>101</v>
      </c>
      <c r="C266">
        <v>57</v>
      </c>
      <c r="D266" s="8">
        <v>28000</v>
      </c>
      <c r="F266">
        <f>D266 * (200/C266)</f>
        <v>98245.61403508771</v>
      </c>
    </row>
    <row r="267" spans="1:6" x14ac:dyDescent="0.2">
      <c r="A267">
        <v>2024</v>
      </c>
      <c r="B267" t="s">
        <v>135</v>
      </c>
      <c r="C267">
        <v>222</v>
      </c>
    </row>
    <row r="268" spans="1:6" x14ac:dyDescent="0.2">
      <c r="A268">
        <v>2023</v>
      </c>
      <c r="B268" t="s">
        <v>135</v>
      </c>
      <c r="C268">
        <v>222</v>
      </c>
      <c r="D268" s="8">
        <v>48495</v>
      </c>
      <c r="F268">
        <f>D268 * (200/C268)</f>
        <v>43689.189189189186</v>
      </c>
    </row>
    <row r="269" spans="1:6" x14ac:dyDescent="0.2">
      <c r="A269">
        <v>2022</v>
      </c>
      <c r="B269" t="s">
        <v>112</v>
      </c>
      <c r="C269">
        <v>262</v>
      </c>
      <c r="D269" s="8">
        <v>45730</v>
      </c>
      <c r="F269">
        <f>D269 * (200/C269)</f>
        <v>34908.396946564884</v>
      </c>
    </row>
    <row r="270" spans="1:6" x14ac:dyDescent="0.2">
      <c r="A270">
        <v>2024</v>
      </c>
      <c r="B270" t="s">
        <v>136</v>
      </c>
      <c r="C270">
        <v>266</v>
      </c>
    </row>
    <row r="271" spans="1:6" x14ac:dyDescent="0.2">
      <c r="A271">
        <v>2024</v>
      </c>
      <c r="B271" t="s">
        <v>137</v>
      </c>
      <c r="C271">
        <v>263</v>
      </c>
    </row>
    <row r="272" spans="1:6" x14ac:dyDescent="0.2">
      <c r="A272">
        <v>2024</v>
      </c>
      <c r="B272" t="s">
        <v>138</v>
      </c>
      <c r="C272">
        <v>263</v>
      </c>
    </row>
    <row r="273" spans="1:6" x14ac:dyDescent="0.2">
      <c r="A273">
        <v>2023</v>
      </c>
      <c r="B273" t="s">
        <v>139</v>
      </c>
      <c r="C273">
        <v>348</v>
      </c>
      <c r="D273" s="8">
        <v>79990</v>
      </c>
      <c r="F273">
        <f>D273 * (200/C273)</f>
        <v>45971.264367816089</v>
      </c>
    </row>
    <row r="274" spans="1:6" x14ac:dyDescent="0.2">
      <c r="A274">
        <v>2022</v>
      </c>
      <c r="B274" t="s">
        <v>139</v>
      </c>
      <c r="C274">
        <v>348</v>
      </c>
      <c r="D274" s="8">
        <v>120990</v>
      </c>
      <c r="F274">
        <f>D274 * (200/C274)</f>
        <v>69534.482758620681</v>
      </c>
    </row>
    <row r="275" spans="1:6" x14ac:dyDescent="0.2">
      <c r="A275">
        <v>2011</v>
      </c>
      <c r="B275" t="s">
        <v>140</v>
      </c>
      <c r="C275">
        <v>94</v>
      </c>
    </row>
    <row r="276" spans="1:6" x14ac:dyDescent="0.2">
      <c r="A276">
        <v>2019</v>
      </c>
      <c r="B276" t="s">
        <v>141</v>
      </c>
      <c r="C276">
        <v>335</v>
      </c>
    </row>
    <row r="277" spans="1:6" x14ac:dyDescent="0.2">
      <c r="A277">
        <v>2018</v>
      </c>
      <c r="B277" t="s">
        <v>141</v>
      </c>
      <c r="C277">
        <v>335</v>
      </c>
      <c r="D277" s="8">
        <v>94000</v>
      </c>
      <c r="F277">
        <f>D277 * (200/C277)</f>
        <v>56119.402985074623</v>
      </c>
    </row>
    <row r="278" spans="1:6" x14ac:dyDescent="0.2">
      <c r="A278">
        <v>2017</v>
      </c>
      <c r="B278" t="s">
        <v>142</v>
      </c>
      <c r="C278">
        <v>335</v>
      </c>
      <c r="D278" s="8">
        <v>92500</v>
      </c>
      <c r="F278">
        <f>D278 * (200/C278)</f>
        <v>55223.880597014919</v>
      </c>
    </row>
    <row r="279" spans="1:6" x14ac:dyDescent="0.2">
      <c r="A279">
        <v>2023</v>
      </c>
      <c r="B279" t="s">
        <v>143</v>
      </c>
      <c r="C279">
        <v>216</v>
      </c>
      <c r="D279" s="8">
        <v>43190</v>
      </c>
      <c r="F279">
        <f>D279 * (200/C279)</f>
        <v>39990.740740740745</v>
      </c>
    </row>
    <row r="280" spans="1:6" x14ac:dyDescent="0.2">
      <c r="A280">
        <v>2022</v>
      </c>
      <c r="B280" t="s">
        <v>144</v>
      </c>
      <c r="C280">
        <v>314</v>
      </c>
      <c r="D280" s="8">
        <v>52775</v>
      </c>
      <c r="F280">
        <f>D280 * (200/C280)</f>
        <v>33614.649681528659</v>
      </c>
    </row>
    <row r="281" spans="1:6" x14ac:dyDescent="0.2">
      <c r="A281">
        <v>2021</v>
      </c>
      <c r="B281" t="s">
        <v>145</v>
      </c>
      <c r="C281">
        <v>305</v>
      </c>
    </row>
    <row r="282" spans="1:6" x14ac:dyDescent="0.2">
      <c r="A282">
        <v>2023</v>
      </c>
      <c r="B282" t="s">
        <v>146</v>
      </c>
      <c r="C282">
        <v>250</v>
      </c>
    </row>
    <row r="283" spans="1:6" x14ac:dyDescent="0.2">
      <c r="A283">
        <v>2022</v>
      </c>
      <c r="B283" t="s">
        <v>137</v>
      </c>
      <c r="C283">
        <v>251</v>
      </c>
      <c r="D283" s="8">
        <v>44910</v>
      </c>
      <c r="F283">
        <f>D283 * (200/C283)</f>
        <v>35784.860557768923</v>
      </c>
    </row>
    <row r="284" spans="1:6" x14ac:dyDescent="0.2">
      <c r="A284">
        <v>2020</v>
      </c>
      <c r="B284" t="s">
        <v>147</v>
      </c>
      <c r="C284">
        <v>258</v>
      </c>
    </row>
    <row r="285" spans="1:6" x14ac:dyDescent="0.2">
      <c r="A285">
        <v>2022</v>
      </c>
      <c r="B285" t="s">
        <v>148</v>
      </c>
      <c r="C285">
        <v>243</v>
      </c>
      <c r="D285" s="8">
        <v>54500</v>
      </c>
      <c r="F285">
        <f>D285 * (200/C285)</f>
        <v>44855.9670781893</v>
      </c>
    </row>
    <row r="286" spans="1:6" x14ac:dyDescent="0.2">
      <c r="A286">
        <v>2022</v>
      </c>
      <c r="B286" t="s">
        <v>149</v>
      </c>
      <c r="C286">
        <v>348</v>
      </c>
    </row>
    <row r="287" spans="1:6" x14ac:dyDescent="0.2">
      <c r="A287">
        <v>2021</v>
      </c>
      <c r="B287" t="s">
        <v>150</v>
      </c>
      <c r="C287">
        <v>348</v>
      </c>
      <c r="D287" s="8">
        <v>129990</v>
      </c>
      <c r="F287">
        <f>D287 * (200/C287)</f>
        <v>74706.89655172413</v>
      </c>
    </row>
    <row r="288" spans="1:6" x14ac:dyDescent="0.2">
      <c r="A288">
        <v>2016</v>
      </c>
      <c r="B288" t="s">
        <v>151</v>
      </c>
      <c r="C288">
        <v>240</v>
      </c>
    </row>
    <row r="289" spans="1:6" x14ac:dyDescent="0.2">
      <c r="A289">
        <v>2015</v>
      </c>
      <c r="B289" t="s">
        <v>151</v>
      </c>
      <c r="C289">
        <v>240</v>
      </c>
      <c r="D289" s="8">
        <v>75000</v>
      </c>
      <c r="F289">
        <f>D289 * (200/C289)</f>
        <v>62500</v>
      </c>
    </row>
    <row r="290" spans="1:6" x14ac:dyDescent="0.2">
      <c r="A290">
        <v>2024</v>
      </c>
      <c r="B290" t="s">
        <v>152</v>
      </c>
      <c r="C290">
        <v>264</v>
      </c>
      <c r="D290" s="8">
        <v>60550</v>
      </c>
      <c r="F290">
        <f>D290 * (200/C290)</f>
        <v>45871.21212121212</v>
      </c>
    </row>
    <row r="291" spans="1:6" x14ac:dyDescent="0.2">
      <c r="A291">
        <v>2023</v>
      </c>
      <c r="B291" t="s">
        <v>153</v>
      </c>
      <c r="C291">
        <v>260</v>
      </c>
      <c r="D291" s="8">
        <v>51900</v>
      </c>
      <c r="F291">
        <f>D291 * (200/C291)</f>
        <v>39923.076923076922</v>
      </c>
    </row>
    <row r="292" spans="1:6" x14ac:dyDescent="0.2">
      <c r="A292">
        <v>2023</v>
      </c>
      <c r="B292" t="s">
        <v>154</v>
      </c>
      <c r="C292">
        <v>260</v>
      </c>
    </row>
    <row r="293" spans="1:6" x14ac:dyDescent="0.2">
      <c r="A293">
        <v>2021</v>
      </c>
      <c r="B293" t="s">
        <v>129</v>
      </c>
      <c r="C293">
        <v>230</v>
      </c>
      <c r="D293" s="8">
        <v>42895</v>
      </c>
      <c r="F293">
        <f>D293 * (200/C293)</f>
        <v>37300</v>
      </c>
    </row>
    <row r="294" spans="1:6" x14ac:dyDescent="0.2">
      <c r="A294">
        <v>2024</v>
      </c>
      <c r="B294" t="s">
        <v>155</v>
      </c>
      <c r="C294">
        <v>283</v>
      </c>
    </row>
    <row r="295" spans="1:6" x14ac:dyDescent="0.2">
      <c r="A295">
        <v>2016</v>
      </c>
      <c r="B295" t="s">
        <v>156</v>
      </c>
      <c r="C295">
        <v>270</v>
      </c>
    </row>
    <row r="296" spans="1:6" x14ac:dyDescent="0.2">
      <c r="A296">
        <v>2015</v>
      </c>
      <c r="B296" t="s">
        <v>156</v>
      </c>
      <c r="C296">
        <v>270</v>
      </c>
      <c r="D296" s="8">
        <v>85000</v>
      </c>
      <c r="F296">
        <f>D296 * (200/C296)</f>
        <v>62962.962962962956</v>
      </c>
    </row>
    <row r="297" spans="1:6" x14ac:dyDescent="0.2">
      <c r="A297">
        <v>2015</v>
      </c>
      <c r="B297" t="s">
        <v>123</v>
      </c>
      <c r="C297">
        <v>270</v>
      </c>
    </row>
    <row r="298" spans="1:6" x14ac:dyDescent="0.2">
      <c r="A298">
        <v>2024</v>
      </c>
      <c r="B298" t="s">
        <v>157</v>
      </c>
      <c r="C298">
        <v>260</v>
      </c>
    </row>
    <row r="299" spans="1:6" x14ac:dyDescent="0.2">
      <c r="A299">
        <v>2021</v>
      </c>
      <c r="B299" t="s">
        <v>73</v>
      </c>
      <c r="C299">
        <v>260</v>
      </c>
      <c r="D299" s="8">
        <v>39995</v>
      </c>
      <c r="F299">
        <f>D299 * (200/C299)</f>
        <v>30765.384615384617</v>
      </c>
    </row>
    <row r="300" spans="1:6" x14ac:dyDescent="0.2">
      <c r="A300">
        <v>2012</v>
      </c>
      <c r="B300" t="s">
        <v>60</v>
      </c>
      <c r="C300">
        <v>73</v>
      </c>
      <c r="D300" s="8">
        <v>35200</v>
      </c>
      <c r="F300">
        <f>D300 * (200/C300)</f>
        <v>96438.356164383556</v>
      </c>
    </row>
    <row r="301" spans="1:6" x14ac:dyDescent="0.2">
      <c r="A301">
        <v>2011</v>
      </c>
      <c r="B301" t="s">
        <v>60</v>
      </c>
      <c r="C301">
        <v>73</v>
      </c>
      <c r="D301" s="8">
        <v>32780</v>
      </c>
      <c r="F301">
        <f>D301 * (200/C301)</f>
        <v>89808.219178082189</v>
      </c>
    </row>
    <row r="302" spans="1:6" x14ac:dyDescent="0.2">
      <c r="A302">
        <v>2024</v>
      </c>
      <c r="B302" t="s">
        <v>158</v>
      </c>
      <c r="C302">
        <v>257</v>
      </c>
    </row>
    <row r="303" spans="1:6" x14ac:dyDescent="0.2">
      <c r="A303">
        <v>2023</v>
      </c>
      <c r="B303" t="s">
        <v>159</v>
      </c>
      <c r="C303">
        <v>310</v>
      </c>
    </row>
    <row r="304" spans="1:6" x14ac:dyDescent="0.2">
      <c r="A304">
        <v>2023</v>
      </c>
      <c r="B304" t="s">
        <v>137</v>
      </c>
      <c r="C304">
        <v>255</v>
      </c>
      <c r="D304" s="8">
        <v>47795</v>
      </c>
      <c r="F304">
        <f>D304 * (200/C304)</f>
        <v>37486.274509803923</v>
      </c>
    </row>
    <row r="305" spans="1:6" x14ac:dyDescent="0.2">
      <c r="A305">
        <v>2023</v>
      </c>
      <c r="B305" t="s">
        <v>138</v>
      </c>
      <c r="C305">
        <v>255</v>
      </c>
      <c r="D305" s="8">
        <v>52795</v>
      </c>
      <c r="F305">
        <f>D305 * (200/C305)</f>
        <v>41407.843137254902</v>
      </c>
    </row>
    <row r="306" spans="1:6" x14ac:dyDescent="0.2">
      <c r="A306">
        <v>2023</v>
      </c>
      <c r="B306" t="s">
        <v>155</v>
      </c>
      <c r="C306">
        <v>282</v>
      </c>
      <c r="D306" s="8">
        <v>55900</v>
      </c>
      <c r="F306">
        <f>D306 * (200/C306)</f>
        <v>39645.390070921989</v>
      </c>
    </row>
    <row r="307" spans="1:6" x14ac:dyDescent="0.2">
      <c r="A307">
        <v>2022</v>
      </c>
      <c r="B307" t="s">
        <v>160</v>
      </c>
      <c r="C307">
        <v>282</v>
      </c>
      <c r="D307" s="8">
        <v>55400</v>
      </c>
      <c r="F307">
        <f>D307 * (200/C307)</f>
        <v>39290.78014184397</v>
      </c>
    </row>
    <row r="308" spans="1:6" x14ac:dyDescent="0.2">
      <c r="A308">
        <v>2024</v>
      </c>
      <c r="B308" t="s">
        <v>161</v>
      </c>
      <c r="C308">
        <v>278</v>
      </c>
    </row>
    <row r="309" spans="1:6" x14ac:dyDescent="0.2">
      <c r="A309">
        <v>2017</v>
      </c>
      <c r="B309" t="s">
        <v>162</v>
      </c>
      <c r="C309">
        <v>210</v>
      </c>
      <c r="D309" s="8">
        <v>68000</v>
      </c>
      <c r="F309">
        <f>D309 * (200/C309)</f>
        <v>64761.904761904756</v>
      </c>
    </row>
    <row r="310" spans="1:6" x14ac:dyDescent="0.2">
      <c r="A310">
        <v>2016</v>
      </c>
      <c r="B310" t="s">
        <v>162</v>
      </c>
      <c r="C310">
        <v>210</v>
      </c>
      <c r="D310" s="8">
        <v>66000</v>
      </c>
      <c r="F310">
        <f>D310 * (200/C310)</f>
        <v>62857.142857142855</v>
      </c>
    </row>
    <row r="311" spans="1:6" x14ac:dyDescent="0.2">
      <c r="A311">
        <v>2024</v>
      </c>
      <c r="B311" t="s">
        <v>163</v>
      </c>
      <c r="C311">
        <v>279</v>
      </c>
    </row>
    <row r="312" spans="1:6" x14ac:dyDescent="0.2">
      <c r="A312">
        <v>2022</v>
      </c>
      <c r="B312" t="s">
        <v>164</v>
      </c>
      <c r="C312">
        <v>256</v>
      </c>
      <c r="D312" s="8">
        <v>47500</v>
      </c>
      <c r="F312">
        <f>D312 * (200/C312)</f>
        <v>37109.375</v>
      </c>
    </row>
    <row r="313" spans="1:6" x14ac:dyDescent="0.2">
      <c r="A313">
        <v>2024</v>
      </c>
      <c r="B313" t="s">
        <v>165</v>
      </c>
      <c r="C313">
        <v>254</v>
      </c>
    </row>
    <row r="314" spans="1:6" x14ac:dyDescent="0.2">
      <c r="A314">
        <v>2023</v>
      </c>
      <c r="B314" t="s">
        <v>166</v>
      </c>
      <c r="C314">
        <v>312</v>
      </c>
      <c r="D314" s="8">
        <v>56995</v>
      </c>
      <c r="F314">
        <f>D314 * (200/C314)</f>
        <v>36535.256410256414</v>
      </c>
    </row>
    <row r="315" spans="1:6" x14ac:dyDescent="0.2">
      <c r="A315">
        <v>2022</v>
      </c>
      <c r="B315" t="s">
        <v>167</v>
      </c>
      <c r="C315">
        <v>312</v>
      </c>
      <c r="D315" s="8">
        <v>55475</v>
      </c>
      <c r="F315">
        <f>D315 * (200/C315)</f>
        <v>35560.897435897437</v>
      </c>
    </row>
    <row r="316" spans="1:6" x14ac:dyDescent="0.2">
      <c r="A316">
        <v>2023</v>
      </c>
      <c r="B316" t="s">
        <v>168</v>
      </c>
      <c r="C316">
        <v>289</v>
      </c>
      <c r="D316" s="8">
        <v>50190</v>
      </c>
      <c r="F316">
        <f>D316 * (200/C316)</f>
        <v>34733.564013840827</v>
      </c>
    </row>
    <row r="317" spans="1:6" x14ac:dyDescent="0.2">
      <c r="A317">
        <v>2023</v>
      </c>
      <c r="B317" t="s">
        <v>169</v>
      </c>
      <c r="C317">
        <v>333</v>
      </c>
      <c r="D317" s="8">
        <v>89990</v>
      </c>
      <c r="F317">
        <f>D317 * (200/C317)</f>
        <v>54048.048048048047</v>
      </c>
    </row>
    <row r="318" spans="1:6" x14ac:dyDescent="0.2">
      <c r="A318">
        <v>2022</v>
      </c>
      <c r="B318" t="s">
        <v>169</v>
      </c>
      <c r="C318">
        <v>333</v>
      </c>
      <c r="D318" s="8">
        <v>138990</v>
      </c>
      <c r="F318">
        <f>D318 * (200/C318)</f>
        <v>83477.477477477485</v>
      </c>
    </row>
    <row r="319" spans="1:6" x14ac:dyDescent="0.2">
      <c r="A319">
        <v>2008</v>
      </c>
      <c r="B319" t="s">
        <v>170</v>
      </c>
      <c r="C319">
        <v>100</v>
      </c>
    </row>
    <row r="320" spans="1:6" x14ac:dyDescent="0.2">
      <c r="A320">
        <v>2017</v>
      </c>
      <c r="B320" t="s">
        <v>171</v>
      </c>
      <c r="C320">
        <v>249</v>
      </c>
      <c r="D320" s="8">
        <v>69500</v>
      </c>
      <c r="F320">
        <f t="shared" ref="F320:F326" si="12">D320 * (200/C320)</f>
        <v>55823.293172690763</v>
      </c>
    </row>
    <row r="321" spans="1:6" x14ac:dyDescent="0.2">
      <c r="A321">
        <v>2016</v>
      </c>
      <c r="B321" t="s">
        <v>171</v>
      </c>
      <c r="C321">
        <v>249</v>
      </c>
      <c r="D321" s="8">
        <v>74500</v>
      </c>
      <c r="F321">
        <f t="shared" si="12"/>
        <v>59839.357429718875</v>
      </c>
    </row>
    <row r="322" spans="1:6" x14ac:dyDescent="0.2">
      <c r="A322">
        <v>2018</v>
      </c>
      <c r="B322" t="s">
        <v>172</v>
      </c>
      <c r="C322">
        <v>249</v>
      </c>
      <c r="D322" s="8">
        <v>74500</v>
      </c>
      <c r="F322">
        <f t="shared" si="12"/>
        <v>59839.357429718875</v>
      </c>
    </row>
    <row r="323" spans="1:6" x14ac:dyDescent="0.2">
      <c r="A323">
        <v>2017</v>
      </c>
      <c r="B323" t="s">
        <v>173</v>
      </c>
      <c r="C323">
        <v>315</v>
      </c>
      <c r="D323" s="8">
        <v>134500</v>
      </c>
      <c r="F323">
        <f t="shared" si="12"/>
        <v>85396.825396825385</v>
      </c>
    </row>
    <row r="324" spans="1:6" x14ac:dyDescent="0.2">
      <c r="A324">
        <v>2016</v>
      </c>
      <c r="B324" t="s">
        <v>173</v>
      </c>
      <c r="C324">
        <v>315</v>
      </c>
      <c r="D324" s="8">
        <v>134500</v>
      </c>
      <c r="F324">
        <f t="shared" si="12"/>
        <v>85396.825396825385</v>
      </c>
    </row>
    <row r="325" spans="1:6" x14ac:dyDescent="0.2">
      <c r="A325">
        <v>2019</v>
      </c>
      <c r="B325" t="s">
        <v>174</v>
      </c>
      <c r="C325">
        <v>315</v>
      </c>
      <c r="D325" s="8">
        <v>133000</v>
      </c>
      <c r="F325">
        <f t="shared" si="12"/>
        <v>84444.444444444438</v>
      </c>
    </row>
    <row r="326" spans="1:6" x14ac:dyDescent="0.2">
      <c r="A326">
        <v>2018</v>
      </c>
      <c r="B326" t="s">
        <v>174</v>
      </c>
      <c r="C326">
        <v>315</v>
      </c>
      <c r="D326" s="8">
        <v>135000</v>
      </c>
      <c r="F326">
        <f t="shared" si="12"/>
        <v>85714.28571428571</v>
      </c>
    </row>
    <row r="327" spans="1:6" x14ac:dyDescent="0.2">
      <c r="A327">
        <v>2024</v>
      </c>
      <c r="B327" t="s">
        <v>175</v>
      </c>
      <c r="C327">
        <v>282</v>
      </c>
    </row>
    <row r="328" spans="1:6" x14ac:dyDescent="0.2">
      <c r="A328">
        <v>2023</v>
      </c>
      <c r="B328" t="s">
        <v>175</v>
      </c>
      <c r="C328">
        <v>282</v>
      </c>
      <c r="D328" s="8">
        <v>79825</v>
      </c>
      <c r="F328">
        <f>D328 * (200/C328)</f>
        <v>56613.475177304965</v>
      </c>
    </row>
    <row r="329" spans="1:6" x14ac:dyDescent="0.2">
      <c r="A329">
        <v>2022</v>
      </c>
      <c r="B329" t="s">
        <v>159</v>
      </c>
      <c r="C329">
        <v>303</v>
      </c>
    </row>
    <row r="330" spans="1:6" x14ac:dyDescent="0.2">
      <c r="A330">
        <v>2021</v>
      </c>
      <c r="B330" t="s">
        <v>159</v>
      </c>
      <c r="C330">
        <v>300</v>
      </c>
    </row>
    <row r="331" spans="1:6" x14ac:dyDescent="0.2">
      <c r="A331">
        <v>2021</v>
      </c>
      <c r="B331" t="s">
        <v>176</v>
      </c>
      <c r="C331">
        <v>250</v>
      </c>
      <c r="D331" s="8">
        <v>43995</v>
      </c>
      <c r="F331">
        <f>D331 * (200/C331)</f>
        <v>35196</v>
      </c>
    </row>
    <row r="332" spans="1:6" x14ac:dyDescent="0.2">
      <c r="A332">
        <v>2021</v>
      </c>
      <c r="B332" t="s">
        <v>112</v>
      </c>
      <c r="C332">
        <v>250</v>
      </c>
      <c r="D332" s="8">
        <v>44495</v>
      </c>
      <c r="F332">
        <f>D332 * (200/C332)</f>
        <v>35596</v>
      </c>
    </row>
    <row r="333" spans="1:6" x14ac:dyDescent="0.2">
      <c r="A333">
        <v>2021</v>
      </c>
      <c r="B333" t="s">
        <v>137</v>
      </c>
      <c r="C333">
        <v>249</v>
      </c>
      <c r="D333" s="8">
        <v>43675</v>
      </c>
      <c r="F333">
        <f>D333 * (200/C333)</f>
        <v>35080.321285140562</v>
      </c>
    </row>
    <row r="334" spans="1:6" x14ac:dyDescent="0.2">
      <c r="A334">
        <v>2021</v>
      </c>
      <c r="B334" t="s">
        <v>177</v>
      </c>
      <c r="C334">
        <v>341</v>
      </c>
    </row>
    <row r="335" spans="1:6" x14ac:dyDescent="0.2">
      <c r="A335">
        <v>2020</v>
      </c>
      <c r="B335" t="s">
        <v>178</v>
      </c>
      <c r="C335">
        <v>326</v>
      </c>
      <c r="D335" s="8">
        <v>91990</v>
      </c>
      <c r="F335">
        <f>D335 * (200/C335)</f>
        <v>56435.582822085889</v>
      </c>
    </row>
    <row r="336" spans="1:6" x14ac:dyDescent="0.2">
      <c r="A336">
        <v>2019</v>
      </c>
      <c r="B336" t="s">
        <v>178</v>
      </c>
      <c r="C336">
        <v>325</v>
      </c>
    </row>
    <row r="337" spans="1:6" x14ac:dyDescent="0.2">
      <c r="A337">
        <v>2022</v>
      </c>
      <c r="B337" t="s">
        <v>179</v>
      </c>
      <c r="C337">
        <v>350</v>
      </c>
      <c r="D337" s="8">
        <v>102310</v>
      </c>
      <c r="F337">
        <f>D337 * (200/C337)</f>
        <v>58462.857142857138</v>
      </c>
    </row>
    <row r="338" spans="1:6" x14ac:dyDescent="0.2">
      <c r="A338">
        <v>2023</v>
      </c>
      <c r="B338" t="s">
        <v>180</v>
      </c>
      <c r="C338">
        <v>252</v>
      </c>
    </row>
    <row r="339" spans="1:6" x14ac:dyDescent="0.2">
      <c r="A339">
        <v>2024</v>
      </c>
      <c r="B339" t="s">
        <v>181</v>
      </c>
      <c r="C339">
        <v>252</v>
      </c>
    </row>
    <row r="340" spans="1:6" x14ac:dyDescent="0.2">
      <c r="A340">
        <v>2024</v>
      </c>
      <c r="B340" t="s">
        <v>182</v>
      </c>
      <c r="C340">
        <v>279</v>
      </c>
      <c r="D340" s="8">
        <v>51800</v>
      </c>
      <c r="F340">
        <f>D340 * (200/C340)</f>
        <v>37132.616487455198</v>
      </c>
    </row>
    <row r="341" spans="1:6" x14ac:dyDescent="0.2">
      <c r="A341">
        <v>2020</v>
      </c>
      <c r="B341" t="s">
        <v>183</v>
      </c>
      <c r="C341">
        <v>328</v>
      </c>
      <c r="D341" s="8">
        <v>84990</v>
      </c>
      <c r="F341">
        <f>D341 * (200/C341)</f>
        <v>51823.170731707316</v>
      </c>
    </row>
    <row r="342" spans="1:6" x14ac:dyDescent="0.2">
      <c r="A342">
        <v>2019</v>
      </c>
      <c r="B342" t="s">
        <v>183</v>
      </c>
      <c r="C342">
        <v>325</v>
      </c>
      <c r="D342" s="8">
        <v>84990</v>
      </c>
      <c r="F342">
        <f>D342 * (200/C342)</f>
        <v>52301.538461538461</v>
      </c>
    </row>
    <row r="343" spans="1:6" x14ac:dyDescent="0.2">
      <c r="A343">
        <v>2024</v>
      </c>
      <c r="B343" t="s">
        <v>184</v>
      </c>
      <c r="C343">
        <v>298</v>
      </c>
    </row>
    <row r="344" spans="1:6" x14ac:dyDescent="0.2">
      <c r="A344">
        <v>2024</v>
      </c>
      <c r="B344" t="s">
        <v>185</v>
      </c>
      <c r="C344">
        <v>298</v>
      </c>
    </row>
    <row r="345" spans="1:6" x14ac:dyDescent="0.2">
      <c r="A345">
        <v>2022</v>
      </c>
      <c r="B345" t="s">
        <v>186</v>
      </c>
      <c r="C345">
        <v>227</v>
      </c>
      <c r="D345" s="8">
        <v>58050</v>
      </c>
      <c r="F345">
        <f>D345 * (200/C345)</f>
        <v>51145.374449339208</v>
      </c>
    </row>
    <row r="346" spans="1:6" x14ac:dyDescent="0.2">
      <c r="A346">
        <v>2021</v>
      </c>
      <c r="B346" t="s">
        <v>178</v>
      </c>
      <c r="C346">
        <v>334</v>
      </c>
    </row>
    <row r="347" spans="1:6" x14ac:dyDescent="0.2">
      <c r="A347">
        <v>2024</v>
      </c>
      <c r="B347" t="s">
        <v>187</v>
      </c>
      <c r="C347">
        <v>270</v>
      </c>
    </row>
    <row r="348" spans="1:6" x14ac:dyDescent="0.2">
      <c r="A348">
        <v>2024</v>
      </c>
      <c r="B348" t="s">
        <v>179</v>
      </c>
      <c r="C348">
        <v>352</v>
      </c>
      <c r="D348" s="8">
        <v>104400</v>
      </c>
      <c r="F348">
        <f>D348 * (200/C348)</f>
        <v>59318.181818181823</v>
      </c>
    </row>
    <row r="349" spans="1:6" x14ac:dyDescent="0.2">
      <c r="A349">
        <v>2024</v>
      </c>
      <c r="B349" t="s">
        <v>188</v>
      </c>
      <c r="C349">
        <v>345</v>
      </c>
      <c r="D349" s="8">
        <v>127350</v>
      </c>
      <c r="F349">
        <f>D349 * (200/C349)</f>
        <v>73826.086956521744</v>
      </c>
    </row>
    <row r="350" spans="1:6" x14ac:dyDescent="0.2">
      <c r="A350">
        <v>2023</v>
      </c>
      <c r="B350" t="s">
        <v>189</v>
      </c>
      <c r="C350">
        <v>271</v>
      </c>
      <c r="D350" s="8">
        <v>67300</v>
      </c>
      <c r="F350">
        <f>D350 * (200/C350)</f>
        <v>49667.89667896679</v>
      </c>
    </row>
    <row r="351" spans="1:6" x14ac:dyDescent="0.2">
      <c r="A351">
        <v>2022</v>
      </c>
      <c r="B351" t="s">
        <v>189</v>
      </c>
      <c r="C351">
        <v>270</v>
      </c>
      <c r="D351" s="8">
        <v>65900</v>
      </c>
      <c r="F351">
        <f>D351 * (200/C351)</f>
        <v>48814.81481481481</v>
      </c>
    </row>
    <row r="352" spans="1:6" x14ac:dyDescent="0.2">
      <c r="A352">
        <v>2023</v>
      </c>
      <c r="B352" t="s">
        <v>190</v>
      </c>
      <c r="C352">
        <v>248</v>
      </c>
      <c r="D352" s="8">
        <v>59290</v>
      </c>
      <c r="F352">
        <f>D352 * (200/C352)</f>
        <v>47814.516129032258</v>
      </c>
    </row>
    <row r="353" spans="1:6" x14ac:dyDescent="0.2">
      <c r="A353">
        <v>2024</v>
      </c>
      <c r="B353" t="s">
        <v>191</v>
      </c>
      <c r="C353">
        <v>248</v>
      </c>
    </row>
    <row r="354" spans="1:6" x14ac:dyDescent="0.2">
      <c r="A354">
        <v>2023</v>
      </c>
      <c r="B354" t="s">
        <v>192</v>
      </c>
      <c r="C354">
        <v>196</v>
      </c>
      <c r="D354" s="8">
        <v>59740</v>
      </c>
      <c r="F354">
        <f>D354 * (200/C354)</f>
        <v>60959.183673469386</v>
      </c>
    </row>
    <row r="355" spans="1:6" x14ac:dyDescent="0.2">
      <c r="A355">
        <v>2023</v>
      </c>
      <c r="B355" t="s">
        <v>193</v>
      </c>
      <c r="C355">
        <v>205</v>
      </c>
    </row>
    <row r="356" spans="1:6" x14ac:dyDescent="0.2">
      <c r="A356">
        <v>2024</v>
      </c>
      <c r="B356" t="s">
        <v>194</v>
      </c>
      <c r="C356">
        <v>247</v>
      </c>
    </row>
    <row r="357" spans="1:6" x14ac:dyDescent="0.2">
      <c r="A357">
        <v>2022</v>
      </c>
      <c r="B357" t="s">
        <v>138</v>
      </c>
      <c r="C357">
        <v>245</v>
      </c>
      <c r="D357" s="8">
        <v>49410</v>
      </c>
      <c r="F357">
        <f>D357 * (200/C357)</f>
        <v>40334.693877551021</v>
      </c>
    </row>
    <row r="358" spans="1:6" x14ac:dyDescent="0.2">
      <c r="A358">
        <v>2022</v>
      </c>
      <c r="B358" t="s">
        <v>195</v>
      </c>
      <c r="C358">
        <v>241</v>
      </c>
      <c r="D358" s="8">
        <v>49900</v>
      </c>
      <c r="F358">
        <f>D358 * (200/C358)</f>
        <v>41410.788381742743</v>
      </c>
    </row>
    <row r="359" spans="1:6" x14ac:dyDescent="0.2">
      <c r="A359">
        <v>2023</v>
      </c>
      <c r="B359" t="s">
        <v>196</v>
      </c>
      <c r="C359">
        <v>242</v>
      </c>
      <c r="D359" s="8">
        <v>58200</v>
      </c>
      <c r="F359">
        <f>D359 * (200/C359)</f>
        <v>48099.173553719011</v>
      </c>
    </row>
    <row r="360" spans="1:6" x14ac:dyDescent="0.2">
      <c r="A360">
        <v>2022</v>
      </c>
      <c r="B360" t="s">
        <v>197</v>
      </c>
      <c r="C360">
        <v>241</v>
      </c>
      <c r="D360" s="8">
        <v>52700</v>
      </c>
      <c r="F360">
        <f>D360 * (200/C360)</f>
        <v>43734.439834024895</v>
      </c>
    </row>
    <row r="361" spans="1:6" x14ac:dyDescent="0.2">
      <c r="A361">
        <v>2024</v>
      </c>
      <c r="B361" t="s">
        <v>198</v>
      </c>
      <c r="C361">
        <v>242</v>
      </c>
    </row>
    <row r="362" spans="1:6" x14ac:dyDescent="0.2">
      <c r="A362">
        <v>2023</v>
      </c>
      <c r="B362" t="s">
        <v>199</v>
      </c>
      <c r="C362">
        <v>247</v>
      </c>
    </row>
    <row r="363" spans="1:6" x14ac:dyDescent="0.2">
      <c r="A363">
        <v>2024</v>
      </c>
      <c r="B363" t="s">
        <v>189</v>
      </c>
      <c r="C363">
        <v>269</v>
      </c>
    </row>
    <row r="364" spans="1:6" x14ac:dyDescent="0.2">
      <c r="A364">
        <v>2015</v>
      </c>
      <c r="B364" t="s">
        <v>162</v>
      </c>
      <c r="C364">
        <v>208</v>
      </c>
      <c r="D364" s="8">
        <v>69900</v>
      </c>
      <c r="F364">
        <f t="shared" ref="F364:F370" si="13">D364 * (200/C364)</f>
        <v>67211.538461538468</v>
      </c>
    </row>
    <row r="365" spans="1:6" x14ac:dyDescent="0.2">
      <c r="A365">
        <v>2014</v>
      </c>
      <c r="B365" t="s">
        <v>162</v>
      </c>
      <c r="C365">
        <v>208</v>
      </c>
      <c r="D365" s="8">
        <v>69900</v>
      </c>
      <c r="F365">
        <f t="shared" si="13"/>
        <v>67211.538461538468</v>
      </c>
    </row>
    <row r="366" spans="1:6" x14ac:dyDescent="0.2">
      <c r="A366">
        <v>2013</v>
      </c>
      <c r="B366" t="s">
        <v>162</v>
      </c>
      <c r="C366">
        <v>208</v>
      </c>
      <c r="D366" s="8">
        <v>69900</v>
      </c>
      <c r="F366">
        <f t="shared" si="13"/>
        <v>67211.538461538468</v>
      </c>
    </row>
    <row r="367" spans="1:6" x14ac:dyDescent="0.2">
      <c r="A367">
        <v>2024</v>
      </c>
      <c r="B367" t="s">
        <v>200</v>
      </c>
      <c r="C367">
        <v>345</v>
      </c>
      <c r="D367" s="8">
        <v>107400</v>
      </c>
      <c r="F367">
        <f t="shared" si="13"/>
        <v>62260.869565217392</v>
      </c>
    </row>
    <row r="368" spans="1:6" x14ac:dyDescent="0.2">
      <c r="A368">
        <v>2017</v>
      </c>
      <c r="B368" t="s">
        <v>201</v>
      </c>
      <c r="C368">
        <v>270</v>
      </c>
      <c r="D368" s="8">
        <v>87500</v>
      </c>
      <c r="F368">
        <f t="shared" si="13"/>
        <v>64814.81481481481</v>
      </c>
    </row>
    <row r="369" spans="1:6" x14ac:dyDescent="0.2">
      <c r="A369">
        <v>2022</v>
      </c>
      <c r="B369" t="s">
        <v>188</v>
      </c>
      <c r="C369">
        <v>340</v>
      </c>
      <c r="D369" s="8">
        <v>119110</v>
      </c>
      <c r="F369">
        <f t="shared" si="13"/>
        <v>70064.705882352937</v>
      </c>
    </row>
    <row r="370" spans="1:6" x14ac:dyDescent="0.2">
      <c r="A370">
        <v>2016</v>
      </c>
      <c r="B370" t="s">
        <v>201</v>
      </c>
      <c r="C370">
        <v>270</v>
      </c>
      <c r="D370" s="8">
        <v>112000</v>
      </c>
      <c r="F370">
        <f t="shared" si="13"/>
        <v>82962.962962962964</v>
      </c>
    </row>
    <row r="371" spans="1:6" x14ac:dyDescent="0.2">
      <c r="A371">
        <v>2013</v>
      </c>
      <c r="B371" t="s">
        <v>202</v>
      </c>
      <c r="C371">
        <v>139</v>
      </c>
    </row>
    <row r="372" spans="1:6" x14ac:dyDescent="0.2">
      <c r="A372">
        <v>2021</v>
      </c>
      <c r="B372" t="s">
        <v>203</v>
      </c>
      <c r="C372">
        <v>211</v>
      </c>
      <c r="D372" s="8">
        <v>45595</v>
      </c>
      <c r="F372">
        <f t="shared" ref="F372:F382" si="14">D372 * (200/C372)</f>
        <v>43218.00947867299</v>
      </c>
    </row>
    <row r="373" spans="1:6" x14ac:dyDescent="0.2">
      <c r="A373">
        <v>2023</v>
      </c>
      <c r="B373" t="s">
        <v>203</v>
      </c>
      <c r="C373">
        <v>224</v>
      </c>
      <c r="D373" s="8">
        <v>45995</v>
      </c>
      <c r="F373">
        <f t="shared" si="14"/>
        <v>41066.96428571429</v>
      </c>
    </row>
    <row r="374" spans="1:6" x14ac:dyDescent="0.2">
      <c r="A374">
        <v>2022</v>
      </c>
      <c r="B374" t="s">
        <v>203</v>
      </c>
      <c r="C374">
        <v>224</v>
      </c>
      <c r="D374" s="8">
        <v>46595</v>
      </c>
      <c r="F374">
        <f t="shared" si="14"/>
        <v>41602.678571428572</v>
      </c>
    </row>
    <row r="375" spans="1:6" x14ac:dyDescent="0.2">
      <c r="A375">
        <v>2021</v>
      </c>
      <c r="B375" t="s">
        <v>138</v>
      </c>
      <c r="C375">
        <v>240</v>
      </c>
      <c r="D375" s="8">
        <v>48175</v>
      </c>
      <c r="F375">
        <f t="shared" si="14"/>
        <v>40145.833333333336</v>
      </c>
    </row>
    <row r="376" spans="1:6" x14ac:dyDescent="0.2">
      <c r="A376">
        <v>2024</v>
      </c>
      <c r="B376" t="s">
        <v>204</v>
      </c>
      <c r="C376">
        <v>236</v>
      </c>
      <c r="D376" s="8">
        <v>55200</v>
      </c>
      <c r="F376">
        <f t="shared" si="14"/>
        <v>46779.661016949147</v>
      </c>
    </row>
    <row r="377" spans="1:6" x14ac:dyDescent="0.2">
      <c r="A377">
        <v>2023</v>
      </c>
      <c r="B377" t="s">
        <v>195</v>
      </c>
      <c r="C377">
        <v>236</v>
      </c>
      <c r="D377" s="8">
        <v>55200</v>
      </c>
      <c r="F377">
        <f t="shared" si="14"/>
        <v>46779.661016949147</v>
      </c>
    </row>
    <row r="378" spans="1:6" x14ac:dyDescent="0.2">
      <c r="A378">
        <v>2019</v>
      </c>
      <c r="B378" t="s">
        <v>205</v>
      </c>
      <c r="C378">
        <v>238</v>
      </c>
      <c r="D378" s="8">
        <v>82000</v>
      </c>
      <c r="F378">
        <f t="shared" si="14"/>
        <v>68907.563025210082</v>
      </c>
    </row>
    <row r="379" spans="1:6" x14ac:dyDescent="0.2">
      <c r="A379">
        <v>2018</v>
      </c>
      <c r="B379" t="s">
        <v>205</v>
      </c>
      <c r="C379">
        <v>238</v>
      </c>
      <c r="D379" s="8">
        <v>79500</v>
      </c>
      <c r="F379">
        <f t="shared" si="14"/>
        <v>66806.722689075628</v>
      </c>
    </row>
    <row r="380" spans="1:6" x14ac:dyDescent="0.2">
      <c r="A380">
        <v>2017</v>
      </c>
      <c r="B380" t="s">
        <v>206</v>
      </c>
      <c r="C380">
        <v>238</v>
      </c>
      <c r="D380" s="8">
        <v>82500</v>
      </c>
      <c r="F380">
        <f t="shared" si="14"/>
        <v>69327.731092436981</v>
      </c>
    </row>
    <row r="381" spans="1:6" x14ac:dyDescent="0.2">
      <c r="A381">
        <v>2016</v>
      </c>
      <c r="B381" t="s">
        <v>206</v>
      </c>
      <c r="C381">
        <v>238</v>
      </c>
      <c r="D381" s="8">
        <v>83000</v>
      </c>
      <c r="F381">
        <f t="shared" si="14"/>
        <v>69747.899159663866</v>
      </c>
    </row>
    <row r="382" spans="1:6" x14ac:dyDescent="0.2">
      <c r="A382">
        <v>2017</v>
      </c>
      <c r="B382" t="s">
        <v>207</v>
      </c>
      <c r="C382">
        <v>200</v>
      </c>
      <c r="D382" s="8">
        <v>100150</v>
      </c>
      <c r="F382">
        <f t="shared" si="14"/>
        <v>100150</v>
      </c>
    </row>
    <row r="383" spans="1:6" x14ac:dyDescent="0.2">
      <c r="A383">
        <v>2016</v>
      </c>
      <c r="B383" t="s">
        <v>207</v>
      </c>
      <c r="C383">
        <v>200</v>
      </c>
    </row>
    <row r="384" spans="1:6" x14ac:dyDescent="0.2">
      <c r="A384">
        <v>2016</v>
      </c>
      <c r="B384" t="s">
        <v>208</v>
      </c>
      <c r="C384">
        <v>253</v>
      </c>
    </row>
    <row r="385" spans="1:6" x14ac:dyDescent="0.2">
      <c r="A385">
        <v>2015</v>
      </c>
      <c r="B385" t="s">
        <v>208</v>
      </c>
      <c r="C385">
        <v>253</v>
      </c>
      <c r="D385" s="8">
        <v>105000</v>
      </c>
      <c r="F385">
        <f>D385 * (200/C385)</f>
        <v>83003.952569169953</v>
      </c>
    </row>
    <row r="386" spans="1:6" x14ac:dyDescent="0.2">
      <c r="A386">
        <v>2015</v>
      </c>
      <c r="B386" t="s">
        <v>201</v>
      </c>
      <c r="C386">
        <v>253</v>
      </c>
    </row>
    <row r="387" spans="1:6" x14ac:dyDescent="0.2">
      <c r="A387">
        <v>2023</v>
      </c>
      <c r="B387" t="s">
        <v>209</v>
      </c>
      <c r="C387">
        <v>360</v>
      </c>
    </row>
    <row r="388" spans="1:6" x14ac:dyDescent="0.2">
      <c r="A388">
        <v>2023</v>
      </c>
      <c r="B388" t="s">
        <v>210</v>
      </c>
      <c r="C388">
        <v>100</v>
      </c>
      <c r="D388" s="8">
        <v>34110</v>
      </c>
      <c r="F388">
        <f>D388 * (200/C388)</f>
        <v>68220</v>
      </c>
    </row>
    <row r="389" spans="1:6" x14ac:dyDescent="0.2">
      <c r="A389">
        <v>2022</v>
      </c>
      <c r="B389" t="s">
        <v>210</v>
      </c>
      <c r="C389">
        <v>100</v>
      </c>
      <c r="D389" s="8">
        <v>33470</v>
      </c>
      <c r="F389">
        <f>D389 * (200/C389)</f>
        <v>66940</v>
      </c>
    </row>
    <row r="390" spans="1:6" x14ac:dyDescent="0.2">
      <c r="A390">
        <v>2023</v>
      </c>
      <c r="B390" t="s">
        <v>211</v>
      </c>
      <c r="C390">
        <v>272</v>
      </c>
    </row>
    <row r="391" spans="1:6" x14ac:dyDescent="0.2">
      <c r="A391">
        <v>2023</v>
      </c>
      <c r="B391" t="s">
        <v>212</v>
      </c>
      <c r="C391">
        <v>290</v>
      </c>
    </row>
    <row r="392" spans="1:6" x14ac:dyDescent="0.2">
      <c r="A392">
        <v>2021</v>
      </c>
      <c r="B392" t="s">
        <v>213</v>
      </c>
      <c r="C392">
        <v>233</v>
      </c>
    </row>
    <row r="393" spans="1:6" x14ac:dyDescent="0.2">
      <c r="A393">
        <v>2017</v>
      </c>
      <c r="B393" t="s">
        <v>214</v>
      </c>
      <c r="C393">
        <v>257</v>
      </c>
      <c r="D393" s="8">
        <v>93500</v>
      </c>
      <c r="F393">
        <f>D393 * (200/C393)</f>
        <v>72762.645914396882</v>
      </c>
    </row>
    <row r="394" spans="1:6" x14ac:dyDescent="0.2">
      <c r="A394">
        <v>2016</v>
      </c>
      <c r="B394" t="s">
        <v>214</v>
      </c>
      <c r="C394">
        <v>257</v>
      </c>
      <c r="D394" s="8">
        <v>95500</v>
      </c>
      <c r="F394">
        <f>D394 * (200/C394)</f>
        <v>74319.066147859921</v>
      </c>
    </row>
    <row r="395" spans="1:6" x14ac:dyDescent="0.2">
      <c r="A395">
        <v>2024</v>
      </c>
      <c r="B395" t="s">
        <v>215</v>
      </c>
      <c r="C395">
        <v>236</v>
      </c>
      <c r="D395" s="8">
        <v>66450</v>
      </c>
      <c r="F395">
        <f>D395 * (200/C395)</f>
        <v>56313.559322033892</v>
      </c>
    </row>
    <row r="396" spans="1:6" x14ac:dyDescent="0.2">
      <c r="A396">
        <v>2022</v>
      </c>
      <c r="B396" t="s">
        <v>212</v>
      </c>
      <c r="C396">
        <v>277</v>
      </c>
    </row>
    <row r="397" spans="1:6" x14ac:dyDescent="0.2">
      <c r="A397">
        <v>2023</v>
      </c>
      <c r="B397" t="s">
        <v>216</v>
      </c>
      <c r="C397">
        <v>311</v>
      </c>
    </row>
    <row r="398" spans="1:6" x14ac:dyDescent="0.2">
      <c r="A398">
        <v>2022</v>
      </c>
      <c r="B398" t="s">
        <v>216</v>
      </c>
      <c r="C398">
        <v>311</v>
      </c>
    </row>
    <row r="399" spans="1:6" x14ac:dyDescent="0.2">
      <c r="A399">
        <v>2024</v>
      </c>
      <c r="B399" t="s">
        <v>217</v>
      </c>
      <c r="C399">
        <v>256</v>
      </c>
    </row>
    <row r="400" spans="1:6" x14ac:dyDescent="0.2">
      <c r="A400">
        <v>2024</v>
      </c>
      <c r="B400" t="s">
        <v>218</v>
      </c>
      <c r="C400">
        <v>235</v>
      </c>
      <c r="D400" s="8">
        <v>69550</v>
      </c>
      <c r="F400">
        <f>D400 * (200/C400)</f>
        <v>59191.48936170213</v>
      </c>
    </row>
    <row r="401" spans="1:7" x14ac:dyDescent="0.2">
      <c r="A401">
        <v>2023</v>
      </c>
      <c r="B401" t="s">
        <v>218</v>
      </c>
      <c r="C401">
        <v>235</v>
      </c>
      <c r="D401" s="8">
        <v>68290</v>
      </c>
      <c r="F401">
        <f>D401 * (200/C401)</f>
        <v>58119.148936170212</v>
      </c>
    </row>
    <row r="402" spans="1:7" x14ac:dyDescent="0.2">
      <c r="A402">
        <v>2021</v>
      </c>
      <c r="B402" t="s">
        <v>212</v>
      </c>
      <c r="C402">
        <v>270</v>
      </c>
      <c r="D402" s="8">
        <v>58900</v>
      </c>
      <c r="F402">
        <f>D402 * (200/C402)</f>
        <v>43629.629629629628</v>
      </c>
    </row>
    <row r="403" spans="1:7" x14ac:dyDescent="0.2">
      <c r="A403">
        <v>2023</v>
      </c>
      <c r="B403" t="s">
        <v>219</v>
      </c>
      <c r="C403">
        <v>267</v>
      </c>
    </row>
    <row r="404" spans="1:7" x14ac:dyDescent="0.2">
      <c r="A404">
        <v>2020</v>
      </c>
      <c r="B404" t="s">
        <v>177</v>
      </c>
      <c r="C404">
        <v>305</v>
      </c>
      <c r="D404" s="8">
        <v>99990</v>
      </c>
      <c r="F404">
        <f>D404 * (200/C404)</f>
        <v>65567.213114754093</v>
      </c>
    </row>
    <row r="405" spans="1:7" x14ac:dyDescent="0.2">
      <c r="A405">
        <v>2024</v>
      </c>
      <c r="B405" t="s">
        <v>220</v>
      </c>
      <c r="C405">
        <v>321</v>
      </c>
    </row>
    <row r="406" spans="1:7" x14ac:dyDescent="0.2">
      <c r="A406">
        <v>2024</v>
      </c>
      <c r="B406" t="s">
        <v>221</v>
      </c>
      <c r="C406">
        <v>317</v>
      </c>
    </row>
    <row r="407" spans="1:7" x14ac:dyDescent="0.2">
      <c r="A407">
        <v>2024</v>
      </c>
      <c r="B407" t="s">
        <v>222</v>
      </c>
      <c r="C407">
        <v>280</v>
      </c>
    </row>
    <row r="408" spans="1:7" x14ac:dyDescent="0.2">
      <c r="A408">
        <v>2024</v>
      </c>
      <c r="B408" t="s">
        <v>223</v>
      </c>
      <c r="C408">
        <v>304</v>
      </c>
      <c r="D408" s="8">
        <v>75395</v>
      </c>
      <c r="F408">
        <f>D408 * (200/C408)</f>
        <v>49601.973684210527</v>
      </c>
      <c r="G408" t="s">
        <v>376</v>
      </c>
    </row>
    <row r="409" spans="1:7" x14ac:dyDescent="0.2">
      <c r="A409">
        <v>2023</v>
      </c>
      <c r="B409" t="s">
        <v>224</v>
      </c>
      <c r="C409">
        <v>312</v>
      </c>
      <c r="D409" s="8">
        <v>61795</v>
      </c>
      <c r="F409">
        <f>D409 * (200/C409)</f>
        <v>39612.179487179492</v>
      </c>
    </row>
    <row r="410" spans="1:7" x14ac:dyDescent="0.2">
      <c r="A410">
        <v>2023</v>
      </c>
      <c r="B410" t="s">
        <v>225</v>
      </c>
      <c r="C410">
        <v>307</v>
      </c>
      <c r="D410" s="8">
        <v>63795</v>
      </c>
      <c r="F410">
        <f>D410 * (200/C410)</f>
        <v>41560.260586319215</v>
      </c>
    </row>
    <row r="411" spans="1:7" x14ac:dyDescent="0.2">
      <c r="A411">
        <v>2022</v>
      </c>
      <c r="B411" t="s">
        <v>153</v>
      </c>
      <c r="C411">
        <v>249</v>
      </c>
      <c r="D411" s="8">
        <v>49900</v>
      </c>
      <c r="F411">
        <f>D411 * (200/C411)</f>
        <v>40080.321285140562</v>
      </c>
    </row>
    <row r="412" spans="1:7" x14ac:dyDescent="0.2">
      <c r="A412">
        <v>2024</v>
      </c>
      <c r="B412" t="s">
        <v>226</v>
      </c>
      <c r="C412">
        <v>248</v>
      </c>
    </row>
    <row r="413" spans="1:7" x14ac:dyDescent="0.2">
      <c r="A413">
        <v>2017</v>
      </c>
      <c r="B413" t="s">
        <v>227</v>
      </c>
      <c r="C413">
        <v>250</v>
      </c>
    </row>
    <row r="414" spans="1:7" x14ac:dyDescent="0.2">
      <c r="A414">
        <v>2016</v>
      </c>
      <c r="B414" t="s">
        <v>227</v>
      </c>
      <c r="C414">
        <v>250</v>
      </c>
    </row>
    <row r="415" spans="1:7" x14ac:dyDescent="0.2">
      <c r="A415">
        <v>2012</v>
      </c>
      <c r="B415" t="s">
        <v>36</v>
      </c>
      <c r="C415">
        <v>265</v>
      </c>
    </row>
    <row r="416" spans="1:7" x14ac:dyDescent="0.2">
      <c r="A416">
        <v>2016</v>
      </c>
      <c r="B416" t="s">
        <v>228</v>
      </c>
      <c r="C416">
        <v>234</v>
      </c>
    </row>
    <row r="417" spans="1:4" x14ac:dyDescent="0.2">
      <c r="A417">
        <v>2016</v>
      </c>
      <c r="B417" t="s">
        <v>229</v>
      </c>
      <c r="C417">
        <v>265</v>
      </c>
    </row>
    <row r="418" spans="1:4" x14ac:dyDescent="0.2">
      <c r="A418">
        <v>2015</v>
      </c>
      <c r="B418" t="s">
        <v>229</v>
      </c>
      <c r="C418">
        <v>265</v>
      </c>
    </row>
    <row r="419" spans="1:4" x14ac:dyDescent="0.2">
      <c r="A419">
        <v>2014</v>
      </c>
      <c r="B419" t="s">
        <v>229</v>
      </c>
      <c r="C419">
        <v>265</v>
      </c>
    </row>
    <row r="420" spans="1:4" x14ac:dyDescent="0.2">
      <c r="A420">
        <v>2013</v>
      </c>
      <c r="B420" t="s">
        <v>229</v>
      </c>
      <c r="C420">
        <v>265</v>
      </c>
    </row>
    <row r="421" spans="1:4" x14ac:dyDescent="0.2">
      <c r="A421">
        <v>2016</v>
      </c>
      <c r="B421" t="s">
        <v>230</v>
      </c>
      <c r="C421">
        <v>265</v>
      </c>
    </row>
    <row r="422" spans="1:4" x14ac:dyDescent="0.2">
      <c r="A422">
        <v>2015</v>
      </c>
      <c r="B422" t="s">
        <v>230</v>
      </c>
      <c r="C422">
        <v>265</v>
      </c>
    </row>
    <row r="423" spans="1:4" x14ac:dyDescent="0.2">
      <c r="A423">
        <v>2023</v>
      </c>
      <c r="B423" t="s">
        <v>221</v>
      </c>
      <c r="C423">
        <v>318</v>
      </c>
    </row>
    <row r="424" spans="1:4" x14ac:dyDescent="0.2">
      <c r="A424">
        <v>2014</v>
      </c>
      <c r="B424" t="s">
        <v>231</v>
      </c>
      <c r="C424">
        <v>242</v>
      </c>
    </row>
    <row r="425" spans="1:4" s="2" customFormat="1" x14ac:dyDescent="0.2">
      <c r="A425">
        <v>2024</v>
      </c>
      <c r="B425" t="s">
        <v>232</v>
      </c>
      <c r="C425">
        <v>230</v>
      </c>
      <c r="D425" s="9"/>
    </row>
    <row r="426" spans="1:4" x14ac:dyDescent="0.2">
      <c r="A426">
        <v>2024</v>
      </c>
      <c r="B426" t="s">
        <v>224</v>
      </c>
      <c r="C426">
        <v>314</v>
      </c>
    </row>
    <row r="427" spans="1:4" x14ac:dyDescent="0.2">
      <c r="A427">
        <v>2024</v>
      </c>
      <c r="B427" t="s">
        <v>233</v>
      </c>
      <c r="C427">
        <v>311</v>
      </c>
    </row>
    <row r="428" spans="1:4" x14ac:dyDescent="0.2">
      <c r="A428">
        <v>2024</v>
      </c>
      <c r="B428" t="s">
        <v>234</v>
      </c>
      <c r="C428">
        <v>307</v>
      </c>
    </row>
    <row r="429" spans="1:4" x14ac:dyDescent="0.2">
      <c r="A429">
        <v>2023</v>
      </c>
      <c r="B429" t="s">
        <v>158</v>
      </c>
      <c r="C429">
        <v>226</v>
      </c>
    </row>
    <row r="430" spans="1:4" x14ac:dyDescent="0.2">
      <c r="A430">
        <v>2022</v>
      </c>
      <c r="B430" t="s">
        <v>158</v>
      </c>
      <c r="C430">
        <v>226</v>
      </c>
    </row>
    <row r="431" spans="1:4" x14ac:dyDescent="0.2">
      <c r="A431">
        <v>2011</v>
      </c>
      <c r="B431" t="s">
        <v>235</v>
      </c>
      <c r="C431">
        <v>63</v>
      </c>
    </row>
    <row r="432" spans="1:4" x14ac:dyDescent="0.2">
      <c r="A432">
        <v>2011</v>
      </c>
      <c r="B432" t="s">
        <v>99</v>
      </c>
      <c r="C432">
        <v>63</v>
      </c>
    </row>
    <row r="433" spans="1:6" x14ac:dyDescent="0.2">
      <c r="A433">
        <v>2023</v>
      </c>
      <c r="B433" t="s">
        <v>236</v>
      </c>
      <c r="C433">
        <v>207</v>
      </c>
      <c r="D433" s="8">
        <v>49000</v>
      </c>
      <c r="F433">
        <f>D433 * (200/C433)</f>
        <v>47342.995169082125</v>
      </c>
    </row>
    <row r="434" spans="1:6" x14ac:dyDescent="0.2">
      <c r="A434">
        <v>2023</v>
      </c>
      <c r="B434" t="s">
        <v>237</v>
      </c>
      <c r="C434">
        <v>257</v>
      </c>
    </row>
    <row r="435" spans="1:6" s="2" customFormat="1" x14ac:dyDescent="0.2">
      <c r="A435">
        <v>2019</v>
      </c>
      <c r="B435" t="s">
        <v>238</v>
      </c>
      <c r="C435">
        <v>295</v>
      </c>
      <c r="D435" s="8">
        <v>97000</v>
      </c>
      <c r="F435">
        <f>D435 * (200/C435)</f>
        <v>65762.711864406781</v>
      </c>
    </row>
    <row r="436" spans="1:6" x14ac:dyDescent="0.2">
      <c r="A436">
        <v>2018</v>
      </c>
      <c r="B436" t="s">
        <v>238</v>
      </c>
      <c r="C436">
        <v>295</v>
      </c>
      <c r="D436" s="8">
        <v>96000</v>
      </c>
      <c r="F436">
        <f>D436 * (200/C436)</f>
        <v>65084.745762711864</v>
      </c>
    </row>
    <row r="437" spans="1:6" x14ac:dyDescent="0.2">
      <c r="A437">
        <v>2017</v>
      </c>
      <c r="B437" t="s">
        <v>239</v>
      </c>
      <c r="C437">
        <v>295</v>
      </c>
    </row>
    <row r="438" spans="1:6" s="2" customFormat="1" x14ac:dyDescent="0.2">
      <c r="A438">
        <v>2023</v>
      </c>
      <c r="B438" t="s">
        <v>234</v>
      </c>
      <c r="C438">
        <v>308</v>
      </c>
      <c r="D438" s="8">
        <v>119300</v>
      </c>
      <c r="F438">
        <f>D438 * (200/C438)</f>
        <v>77467.532467532466</v>
      </c>
    </row>
    <row r="439" spans="1:6" x14ac:dyDescent="0.2">
      <c r="A439">
        <v>2024</v>
      </c>
      <c r="B439" t="s">
        <v>240</v>
      </c>
      <c r="C439">
        <v>296</v>
      </c>
      <c r="D439" s="8">
        <v>77800</v>
      </c>
      <c r="F439">
        <f>D439 * (200/C439)</f>
        <v>52567.567567567567</v>
      </c>
    </row>
    <row r="440" spans="1:6" x14ac:dyDescent="0.2">
      <c r="A440">
        <v>2021</v>
      </c>
      <c r="B440" t="s">
        <v>241</v>
      </c>
      <c r="C440">
        <v>300</v>
      </c>
    </row>
    <row r="441" spans="1:6" x14ac:dyDescent="0.2">
      <c r="A441">
        <v>2024</v>
      </c>
      <c r="B441" t="s">
        <v>242</v>
      </c>
      <c r="C441">
        <v>217</v>
      </c>
    </row>
    <row r="442" spans="1:6" x14ac:dyDescent="0.2">
      <c r="A442">
        <v>2024</v>
      </c>
      <c r="B442" t="s">
        <v>243</v>
      </c>
      <c r="C442">
        <v>217</v>
      </c>
    </row>
    <row r="443" spans="1:6" x14ac:dyDescent="0.2">
      <c r="A443">
        <v>2024</v>
      </c>
      <c r="B443" t="s">
        <v>244</v>
      </c>
      <c r="C443">
        <v>217</v>
      </c>
    </row>
    <row r="444" spans="1:6" x14ac:dyDescent="0.2">
      <c r="A444">
        <v>2023</v>
      </c>
      <c r="B444" t="s">
        <v>245</v>
      </c>
      <c r="C444">
        <v>324</v>
      </c>
    </row>
    <row r="445" spans="1:6" x14ac:dyDescent="0.2">
      <c r="A445">
        <v>2022</v>
      </c>
      <c r="B445" t="s">
        <v>245</v>
      </c>
      <c r="C445">
        <v>324</v>
      </c>
      <c r="D445" s="8">
        <v>83200</v>
      </c>
      <c r="F445">
        <f>D445 * (200/C445)</f>
        <v>51358.024691358019</v>
      </c>
    </row>
    <row r="446" spans="1:6" x14ac:dyDescent="0.2">
      <c r="A446">
        <v>2023</v>
      </c>
      <c r="B446" t="s">
        <v>246</v>
      </c>
      <c r="C446">
        <v>315</v>
      </c>
    </row>
    <row r="447" spans="1:6" x14ac:dyDescent="0.2">
      <c r="A447">
        <v>2022</v>
      </c>
      <c r="B447" t="s">
        <v>246</v>
      </c>
      <c r="C447">
        <v>315</v>
      </c>
      <c r="D447" s="8">
        <v>83200</v>
      </c>
      <c r="F447">
        <f>D447 * (200/C447)</f>
        <v>52825.39682539682</v>
      </c>
    </row>
    <row r="448" spans="1:6" x14ac:dyDescent="0.2">
      <c r="A448">
        <v>2024</v>
      </c>
      <c r="B448" t="s">
        <v>247</v>
      </c>
      <c r="C448">
        <v>300</v>
      </c>
    </row>
    <row r="449" spans="1:6" x14ac:dyDescent="0.2">
      <c r="A449">
        <v>2024</v>
      </c>
      <c r="B449" t="s">
        <v>248</v>
      </c>
      <c r="C449">
        <v>301</v>
      </c>
    </row>
    <row r="450" spans="1:6" x14ac:dyDescent="0.2">
      <c r="A450">
        <v>2017</v>
      </c>
      <c r="B450" t="s">
        <v>249</v>
      </c>
      <c r="C450">
        <v>289</v>
      </c>
      <c r="D450" s="8">
        <v>135500</v>
      </c>
      <c r="F450">
        <f>D450 * (200/C450)</f>
        <v>93771.626297577852</v>
      </c>
    </row>
    <row r="451" spans="1:6" x14ac:dyDescent="0.2">
      <c r="A451">
        <v>2016</v>
      </c>
      <c r="B451" t="s">
        <v>249</v>
      </c>
      <c r="C451">
        <v>289</v>
      </c>
      <c r="D451" s="8">
        <v>136900</v>
      </c>
      <c r="F451">
        <f>D451 * (200/C451)</f>
        <v>94740.484429065735</v>
      </c>
    </row>
    <row r="452" spans="1:6" x14ac:dyDescent="0.2">
      <c r="A452">
        <v>2023</v>
      </c>
      <c r="B452" t="s">
        <v>165</v>
      </c>
      <c r="C452">
        <v>223</v>
      </c>
      <c r="D452" s="8">
        <v>53550</v>
      </c>
      <c r="F452">
        <f>D452 * (200/C452)</f>
        <v>48026.905829596413</v>
      </c>
    </row>
    <row r="453" spans="1:6" x14ac:dyDescent="0.2">
      <c r="A453">
        <v>2022</v>
      </c>
      <c r="B453" t="s">
        <v>165</v>
      </c>
      <c r="C453">
        <v>223</v>
      </c>
      <c r="D453" s="8">
        <v>51700</v>
      </c>
      <c r="F453">
        <f>D453 * (200/C453)</f>
        <v>46367.713004484307</v>
      </c>
    </row>
    <row r="454" spans="1:6" x14ac:dyDescent="0.2">
      <c r="A454">
        <v>2024</v>
      </c>
      <c r="B454" t="s">
        <v>250</v>
      </c>
      <c r="C454">
        <v>246</v>
      </c>
      <c r="D454" s="8">
        <v>72000</v>
      </c>
      <c r="F454">
        <f>D454 * (200/C454)</f>
        <v>58536.585365853658</v>
      </c>
    </row>
    <row r="455" spans="1:6" x14ac:dyDescent="0.2">
      <c r="A455">
        <v>2023</v>
      </c>
      <c r="B455" t="s">
        <v>250</v>
      </c>
      <c r="C455">
        <v>246</v>
      </c>
    </row>
    <row r="456" spans="1:6" x14ac:dyDescent="0.2">
      <c r="A456">
        <v>2023</v>
      </c>
      <c r="B456" t="s">
        <v>251</v>
      </c>
      <c r="C456">
        <v>305</v>
      </c>
    </row>
    <row r="457" spans="1:6" x14ac:dyDescent="0.2">
      <c r="A457">
        <v>2024</v>
      </c>
      <c r="B457" t="s">
        <v>252</v>
      </c>
      <c r="C457">
        <v>240</v>
      </c>
    </row>
    <row r="458" spans="1:6" x14ac:dyDescent="0.2">
      <c r="A458">
        <v>2024</v>
      </c>
      <c r="B458" t="s">
        <v>253</v>
      </c>
      <c r="C458">
        <v>249</v>
      </c>
      <c r="D458" s="8">
        <v>106500</v>
      </c>
      <c r="F458">
        <f>D458 * (200/C458)</f>
        <v>85542.168674698798</v>
      </c>
    </row>
    <row r="459" spans="1:6" x14ac:dyDescent="0.2">
      <c r="A459">
        <v>2024</v>
      </c>
      <c r="B459" t="s">
        <v>254</v>
      </c>
      <c r="C459">
        <v>249</v>
      </c>
      <c r="D459" s="8">
        <v>147100</v>
      </c>
      <c r="F459">
        <f>D459 * (200/C459)</f>
        <v>118152.61044176707</v>
      </c>
    </row>
    <row r="460" spans="1:6" x14ac:dyDescent="0.2">
      <c r="A460">
        <v>2019</v>
      </c>
      <c r="B460" t="s">
        <v>255</v>
      </c>
      <c r="C460">
        <v>289</v>
      </c>
      <c r="D460" s="8">
        <v>138000</v>
      </c>
      <c r="F460">
        <f>D460 * (200/C460)</f>
        <v>95501.730103806214</v>
      </c>
    </row>
    <row r="461" spans="1:6" x14ac:dyDescent="0.2">
      <c r="A461">
        <v>2018</v>
      </c>
      <c r="B461" t="s">
        <v>255</v>
      </c>
      <c r="C461">
        <v>289</v>
      </c>
      <c r="D461" s="8">
        <v>140000</v>
      </c>
      <c r="F461">
        <f>D461 * (200/C461)</f>
        <v>96885.813148788919</v>
      </c>
    </row>
    <row r="462" spans="1:6" x14ac:dyDescent="0.2">
      <c r="A462">
        <v>2000</v>
      </c>
      <c r="B462" t="s">
        <v>256</v>
      </c>
      <c r="C462">
        <v>90</v>
      </c>
    </row>
    <row r="463" spans="1:6" x14ac:dyDescent="0.2">
      <c r="A463">
        <v>1999</v>
      </c>
      <c r="B463" t="s">
        <v>257</v>
      </c>
      <c r="C463">
        <v>55</v>
      </c>
    </row>
    <row r="464" spans="1:6" x14ac:dyDescent="0.2">
      <c r="A464">
        <v>2023</v>
      </c>
      <c r="B464" t="s">
        <v>258</v>
      </c>
      <c r="C464">
        <v>270</v>
      </c>
      <c r="D464" s="8">
        <v>59995</v>
      </c>
      <c r="F464">
        <f>D464 * (200/C464)</f>
        <v>44440.740740740737</v>
      </c>
    </row>
    <row r="465" spans="1:6" x14ac:dyDescent="0.2">
      <c r="A465">
        <v>2022</v>
      </c>
      <c r="B465" t="s">
        <v>258</v>
      </c>
      <c r="C465">
        <v>270</v>
      </c>
      <c r="D465" s="8">
        <v>61995</v>
      </c>
      <c r="F465">
        <f>D465 * (200/C465)</f>
        <v>45922.222222222219</v>
      </c>
    </row>
    <row r="466" spans="1:6" x14ac:dyDescent="0.2">
      <c r="A466">
        <v>2021</v>
      </c>
      <c r="B466" t="s">
        <v>258</v>
      </c>
      <c r="C466">
        <v>270</v>
      </c>
      <c r="D466" s="8">
        <v>59900</v>
      </c>
      <c r="F466">
        <f>D466 * (200/C466)</f>
        <v>44370.370370370365</v>
      </c>
    </row>
    <row r="467" spans="1:6" x14ac:dyDescent="0.2">
      <c r="A467">
        <v>2014</v>
      </c>
      <c r="B467" t="s">
        <v>259</v>
      </c>
      <c r="C467">
        <v>87</v>
      </c>
      <c r="D467" s="8">
        <v>41450</v>
      </c>
      <c r="F467">
        <f>D467 * (200/C467)</f>
        <v>95287.356321839077</v>
      </c>
    </row>
    <row r="468" spans="1:6" x14ac:dyDescent="0.2">
      <c r="A468">
        <v>2015</v>
      </c>
      <c r="B468" t="s">
        <v>259</v>
      </c>
      <c r="C468">
        <v>87</v>
      </c>
      <c r="D468" s="8">
        <v>41500</v>
      </c>
      <c r="F468">
        <f>D468 * (200/C468)</f>
        <v>95402.298850574705</v>
      </c>
    </row>
    <row r="469" spans="1:6" x14ac:dyDescent="0.2">
      <c r="A469">
        <v>2017</v>
      </c>
      <c r="B469" t="s">
        <v>260</v>
      </c>
      <c r="C469">
        <v>87</v>
      </c>
    </row>
    <row r="470" spans="1:6" x14ac:dyDescent="0.2">
      <c r="A470">
        <v>2016</v>
      </c>
      <c r="B470" t="s">
        <v>260</v>
      </c>
      <c r="C470">
        <v>87</v>
      </c>
      <c r="D470" s="8">
        <v>41450</v>
      </c>
      <c r="F470">
        <f>D470 * (200/C470)</f>
        <v>95287.356321839077</v>
      </c>
    </row>
    <row r="471" spans="1:6" x14ac:dyDescent="0.2">
      <c r="A471">
        <v>2024</v>
      </c>
      <c r="B471" t="s">
        <v>261</v>
      </c>
      <c r="C471">
        <v>298</v>
      </c>
    </row>
    <row r="472" spans="1:6" x14ac:dyDescent="0.2">
      <c r="A472">
        <v>2024</v>
      </c>
      <c r="B472" t="s">
        <v>262</v>
      </c>
      <c r="C472">
        <v>280</v>
      </c>
    </row>
    <row r="473" spans="1:6" x14ac:dyDescent="0.2">
      <c r="A473">
        <v>2024</v>
      </c>
      <c r="B473" t="s">
        <v>263</v>
      </c>
      <c r="C473">
        <v>218</v>
      </c>
    </row>
    <row r="474" spans="1:6" x14ac:dyDescent="0.2">
      <c r="A474">
        <v>2024</v>
      </c>
      <c r="B474" t="s">
        <v>245</v>
      </c>
      <c r="C474">
        <v>307</v>
      </c>
    </row>
    <row r="475" spans="1:6" x14ac:dyDescent="0.2">
      <c r="A475">
        <v>2024</v>
      </c>
      <c r="B475" t="s">
        <v>264</v>
      </c>
      <c r="C475">
        <v>307</v>
      </c>
    </row>
    <row r="476" spans="1:6" x14ac:dyDescent="0.2">
      <c r="A476">
        <v>2024</v>
      </c>
      <c r="B476" t="s">
        <v>246</v>
      </c>
      <c r="C476">
        <v>307</v>
      </c>
    </row>
    <row r="477" spans="1:6" x14ac:dyDescent="0.2">
      <c r="A477">
        <v>2024</v>
      </c>
      <c r="B477" t="s">
        <v>265</v>
      </c>
      <c r="C477">
        <v>246</v>
      </c>
      <c r="D477" s="8">
        <v>139300</v>
      </c>
      <c r="F477">
        <f>D477 * (200/C477)</f>
        <v>113252.0325203252</v>
      </c>
    </row>
    <row r="478" spans="1:6" x14ac:dyDescent="0.2">
      <c r="A478">
        <v>2023</v>
      </c>
      <c r="B478" t="s">
        <v>265</v>
      </c>
      <c r="C478">
        <v>246</v>
      </c>
      <c r="D478" s="8">
        <v>134100</v>
      </c>
      <c r="F478">
        <f>D478 * (200/C478)</f>
        <v>109024.39024390244</v>
      </c>
    </row>
    <row r="479" spans="1:6" x14ac:dyDescent="0.2">
      <c r="A479">
        <v>2022</v>
      </c>
      <c r="B479" t="s">
        <v>265</v>
      </c>
      <c r="C479">
        <v>246</v>
      </c>
      <c r="D479" s="8">
        <v>131400</v>
      </c>
      <c r="F479">
        <f>D479 * (200/C479)</f>
        <v>106829.26829268293</v>
      </c>
    </row>
    <row r="480" spans="1:6" x14ac:dyDescent="0.2">
      <c r="A480">
        <v>2023</v>
      </c>
      <c r="B480" t="s">
        <v>264</v>
      </c>
      <c r="C480">
        <v>305</v>
      </c>
    </row>
    <row r="481" spans="1:6" x14ac:dyDescent="0.2">
      <c r="A481">
        <v>2022</v>
      </c>
      <c r="B481" t="s">
        <v>264</v>
      </c>
      <c r="C481">
        <v>305</v>
      </c>
      <c r="D481" s="8">
        <v>83200</v>
      </c>
      <c r="F481">
        <f>D481 * (200/C481)</f>
        <v>54557.377049180323</v>
      </c>
    </row>
    <row r="482" spans="1:6" x14ac:dyDescent="0.2">
      <c r="A482">
        <v>2023</v>
      </c>
      <c r="B482" t="s">
        <v>261</v>
      </c>
      <c r="C482">
        <v>296</v>
      </c>
      <c r="D482" s="8">
        <v>119300</v>
      </c>
      <c r="F482">
        <f>D482 * (200/C482)</f>
        <v>80608.108108108107</v>
      </c>
    </row>
    <row r="483" spans="1:6" x14ac:dyDescent="0.2">
      <c r="A483">
        <v>2024</v>
      </c>
      <c r="B483" t="s">
        <v>266</v>
      </c>
      <c r="C483">
        <v>208</v>
      </c>
      <c r="D483" s="8">
        <v>90900</v>
      </c>
      <c r="F483">
        <f>D483 * (200/C483)</f>
        <v>87403.846153846156</v>
      </c>
    </row>
    <row r="484" spans="1:6" x14ac:dyDescent="0.2">
      <c r="A484">
        <v>2023</v>
      </c>
      <c r="B484" t="s">
        <v>266</v>
      </c>
      <c r="C484">
        <v>208</v>
      </c>
      <c r="D484" s="8">
        <v>86700</v>
      </c>
      <c r="F484">
        <f>D484 * (200/C484)</f>
        <v>83365.384615384624</v>
      </c>
    </row>
    <row r="485" spans="1:6" x14ac:dyDescent="0.2">
      <c r="A485">
        <v>2023</v>
      </c>
      <c r="B485" t="s">
        <v>267</v>
      </c>
      <c r="C485">
        <v>260</v>
      </c>
    </row>
    <row r="486" spans="1:6" x14ac:dyDescent="0.2">
      <c r="A486">
        <v>2022</v>
      </c>
      <c r="B486" t="s">
        <v>267</v>
      </c>
      <c r="C486">
        <v>260</v>
      </c>
    </row>
    <row r="487" spans="1:6" x14ac:dyDescent="0.2">
      <c r="A487">
        <v>2021</v>
      </c>
      <c r="B487" t="s">
        <v>267</v>
      </c>
      <c r="C487">
        <v>260</v>
      </c>
      <c r="D487" s="8">
        <v>59900</v>
      </c>
      <c r="F487">
        <f>D487 * (200/C487)</f>
        <v>46076.923076923078</v>
      </c>
    </row>
    <row r="488" spans="1:6" x14ac:dyDescent="0.2">
      <c r="A488">
        <v>2024</v>
      </c>
      <c r="B488" t="s">
        <v>268</v>
      </c>
      <c r="C488">
        <v>206</v>
      </c>
      <c r="D488" s="8">
        <v>111700</v>
      </c>
      <c r="F488">
        <f>D488 * (200/C488)</f>
        <v>108446.60194174758</v>
      </c>
    </row>
    <row r="489" spans="1:6" x14ac:dyDescent="0.2">
      <c r="A489">
        <v>2023</v>
      </c>
      <c r="B489" t="s">
        <v>268</v>
      </c>
      <c r="C489">
        <v>206</v>
      </c>
      <c r="D489" s="8">
        <v>106500</v>
      </c>
      <c r="F489">
        <f>D489 * (200/C489)</f>
        <v>103398.05825242719</v>
      </c>
    </row>
    <row r="490" spans="1:6" s="2" customFormat="1" x14ac:dyDescent="0.2">
      <c r="A490">
        <v>2023</v>
      </c>
      <c r="B490" t="s">
        <v>253</v>
      </c>
      <c r="C490">
        <v>238</v>
      </c>
      <c r="D490" s="8">
        <v>104900</v>
      </c>
      <c r="F490">
        <f>D490 * (200/C490)</f>
        <v>88151.26050420168</v>
      </c>
    </row>
    <row r="491" spans="1:6" x14ac:dyDescent="0.2">
      <c r="A491">
        <v>2022</v>
      </c>
      <c r="B491" t="s">
        <v>253</v>
      </c>
      <c r="C491">
        <v>238</v>
      </c>
      <c r="D491" s="8">
        <v>102400</v>
      </c>
      <c r="F491">
        <f>D491 * (200/C491)</f>
        <v>86050.420168067227</v>
      </c>
    </row>
    <row r="492" spans="1:6" x14ac:dyDescent="0.2">
      <c r="A492">
        <v>2024</v>
      </c>
      <c r="B492" t="s">
        <v>269</v>
      </c>
      <c r="C492">
        <v>305</v>
      </c>
    </row>
    <row r="493" spans="1:6" x14ac:dyDescent="0.2">
      <c r="A493">
        <v>2023</v>
      </c>
      <c r="B493" t="s">
        <v>270</v>
      </c>
      <c r="C493">
        <v>242</v>
      </c>
    </row>
    <row r="494" spans="1:6" x14ac:dyDescent="0.2">
      <c r="A494">
        <v>2024</v>
      </c>
      <c r="B494" t="s">
        <v>271</v>
      </c>
      <c r="C494">
        <v>242</v>
      </c>
    </row>
    <row r="495" spans="1:6" x14ac:dyDescent="0.2">
      <c r="A495">
        <v>2024</v>
      </c>
      <c r="B495" t="s">
        <v>272</v>
      </c>
      <c r="C495">
        <v>238</v>
      </c>
    </row>
    <row r="496" spans="1:6" x14ac:dyDescent="0.2">
      <c r="A496">
        <v>2023</v>
      </c>
      <c r="B496" t="s">
        <v>272</v>
      </c>
      <c r="C496">
        <v>238</v>
      </c>
      <c r="D496" s="8">
        <v>153300</v>
      </c>
      <c r="F496">
        <f>D496 * (200/C496)</f>
        <v>128823.52941176471</v>
      </c>
    </row>
    <row r="497" spans="1:6" x14ac:dyDescent="0.2">
      <c r="A497">
        <v>2024</v>
      </c>
      <c r="B497" t="s">
        <v>273</v>
      </c>
      <c r="C497">
        <v>285</v>
      </c>
      <c r="D497" s="8">
        <v>74400</v>
      </c>
      <c r="F497">
        <f>D497 * (200/C497)</f>
        <v>52210.526315789473</v>
      </c>
    </row>
    <row r="498" spans="1:6" x14ac:dyDescent="0.2">
      <c r="A498">
        <v>2024</v>
      </c>
      <c r="B498" t="s">
        <v>274</v>
      </c>
      <c r="C498">
        <v>291</v>
      </c>
    </row>
    <row r="499" spans="1:6" x14ac:dyDescent="0.2">
      <c r="A499">
        <v>2023</v>
      </c>
      <c r="B499" t="s">
        <v>254</v>
      </c>
      <c r="C499">
        <v>232</v>
      </c>
      <c r="D499" s="8">
        <v>143900</v>
      </c>
      <c r="F499">
        <f>D499 * (200/C499)</f>
        <v>124051.72413793103</v>
      </c>
    </row>
    <row r="500" spans="1:6" x14ac:dyDescent="0.2">
      <c r="A500">
        <v>2022</v>
      </c>
      <c r="B500" t="s">
        <v>254</v>
      </c>
      <c r="C500">
        <v>232</v>
      </c>
      <c r="D500" s="8">
        <v>142400</v>
      </c>
      <c r="F500">
        <f>D500 * (200/C500)</f>
        <v>122758.62068965516</v>
      </c>
    </row>
    <row r="501" spans="1:6" x14ac:dyDescent="0.2">
      <c r="A501">
        <v>2024</v>
      </c>
      <c r="B501" t="s">
        <v>275</v>
      </c>
      <c r="C501">
        <v>291</v>
      </c>
    </row>
    <row r="502" spans="1:6" x14ac:dyDescent="0.2">
      <c r="A502">
        <v>2024</v>
      </c>
      <c r="B502" t="s">
        <v>276</v>
      </c>
      <c r="C502">
        <v>270</v>
      </c>
    </row>
    <row r="503" spans="1:6" x14ac:dyDescent="0.2">
      <c r="A503">
        <v>2023</v>
      </c>
      <c r="B503" t="s">
        <v>277</v>
      </c>
      <c r="C503">
        <v>191</v>
      </c>
      <c r="D503" s="8">
        <v>56000</v>
      </c>
      <c r="F503">
        <f t="shared" ref="F503:F508" si="15">D503 * (200/C503)</f>
        <v>58638.743455497381</v>
      </c>
    </row>
    <row r="504" spans="1:6" x14ac:dyDescent="0.2">
      <c r="A504">
        <v>2024</v>
      </c>
      <c r="B504" t="s">
        <v>278</v>
      </c>
      <c r="C504">
        <v>235</v>
      </c>
      <c r="D504" s="8">
        <v>101900</v>
      </c>
      <c r="F504">
        <f t="shared" si="15"/>
        <v>86723.404255319154</v>
      </c>
    </row>
    <row r="505" spans="1:6" x14ac:dyDescent="0.2">
      <c r="A505">
        <v>2023</v>
      </c>
      <c r="B505" t="s">
        <v>278</v>
      </c>
      <c r="C505">
        <v>235</v>
      </c>
      <c r="D505" s="8">
        <v>97700</v>
      </c>
      <c r="F505">
        <f t="shared" si="15"/>
        <v>83148.936170212764</v>
      </c>
    </row>
    <row r="506" spans="1:6" s="2" customFormat="1" x14ac:dyDescent="0.2">
      <c r="A506">
        <v>2024</v>
      </c>
      <c r="B506" t="s">
        <v>279</v>
      </c>
      <c r="C506">
        <v>233</v>
      </c>
      <c r="D506" s="8">
        <v>141200</v>
      </c>
      <c r="F506">
        <f t="shared" si="15"/>
        <v>121201.71673819743</v>
      </c>
    </row>
    <row r="507" spans="1:6" x14ac:dyDescent="0.2">
      <c r="A507">
        <v>2023</v>
      </c>
      <c r="B507" t="s">
        <v>279</v>
      </c>
      <c r="C507">
        <v>233</v>
      </c>
      <c r="D507" s="8">
        <v>136000</v>
      </c>
      <c r="F507">
        <f t="shared" si="15"/>
        <v>116738.19742489271</v>
      </c>
    </row>
    <row r="508" spans="1:6" x14ac:dyDescent="0.2">
      <c r="A508">
        <v>2022</v>
      </c>
      <c r="B508" t="s">
        <v>280</v>
      </c>
      <c r="C508">
        <v>233</v>
      </c>
      <c r="D508" s="8">
        <v>133300</v>
      </c>
      <c r="F508">
        <f t="shared" si="15"/>
        <v>114420.6008583691</v>
      </c>
    </row>
    <row r="509" spans="1:6" x14ac:dyDescent="0.2">
      <c r="A509">
        <v>2023</v>
      </c>
      <c r="B509" t="s">
        <v>281</v>
      </c>
      <c r="C509">
        <v>235</v>
      </c>
    </row>
    <row r="510" spans="1:6" x14ac:dyDescent="0.2">
      <c r="A510">
        <v>2024</v>
      </c>
      <c r="B510" t="s">
        <v>282</v>
      </c>
      <c r="C510">
        <v>235</v>
      </c>
    </row>
    <row r="511" spans="1:6" x14ac:dyDescent="0.2">
      <c r="A511">
        <v>2024</v>
      </c>
      <c r="B511" t="s">
        <v>283</v>
      </c>
      <c r="C511">
        <v>227</v>
      </c>
    </row>
    <row r="512" spans="1:6" x14ac:dyDescent="0.2">
      <c r="A512">
        <v>2023</v>
      </c>
      <c r="B512" t="s">
        <v>283</v>
      </c>
      <c r="C512">
        <v>227</v>
      </c>
      <c r="D512" s="8">
        <v>67300</v>
      </c>
      <c r="F512">
        <f>D512 * (200/C512)</f>
        <v>59295.154185022024</v>
      </c>
    </row>
    <row r="513" spans="1:6" x14ac:dyDescent="0.2">
      <c r="A513">
        <v>2022</v>
      </c>
      <c r="B513" t="s">
        <v>283</v>
      </c>
      <c r="C513">
        <v>227</v>
      </c>
      <c r="D513" s="8">
        <v>65900</v>
      </c>
      <c r="F513">
        <f>D513 * (200/C513)</f>
        <v>58061.674008810573</v>
      </c>
    </row>
    <row r="514" spans="1:6" x14ac:dyDescent="0.2">
      <c r="A514">
        <v>2024</v>
      </c>
      <c r="B514" t="s">
        <v>284</v>
      </c>
      <c r="C514">
        <v>296</v>
      </c>
    </row>
    <row r="515" spans="1:6" s="2" customFormat="1" x14ac:dyDescent="0.2">
      <c r="A515">
        <v>2024</v>
      </c>
      <c r="B515" t="s">
        <v>285</v>
      </c>
      <c r="C515">
        <v>296</v>
      </c>
      <c r="D515" s="8"/>
    </row>
    <row r="516" spans="1:6" s="2" customFormat="1" x14ac:dyDescent="0.2">
      <c r="A516">
        <v>2023</v>
      </c>
      <c r="B516" t="s">
        <v>263</v>
      </c>
      <c r="C516">
        <v>206</v>
      </c>
      <c r="D516" s="8">
        <v>52900</v>
      </c>
      <c r="F516">
        <f>D516 * (200/C516)</f>
        <v>51359.223300970873</v>
      </c>
    </row>
    <row r="517" spans="1:6" x14ac:dyDescent="0.2">
      <c r="A517">
        <v>2021</v>
      </c>
      <c r="B517" t="s">
        <v>286</v>
      </c>
      <c r="C517">
        <v>208</v>
      </c>
    </row>
    <row r="518" spans="1:6" x14ac:dyDescent="0.2">
      <c r="A518">
        <v>2024</v>
      </c>
      <c r="B518" t="s">
        <v>287</v>
      </c>
      <c r="C518">
        <v>233</v>
      </c>
    </row>
    <row r="519" spans="1:6" x14ac:dyDescent="0.2">
      <c r="A519">
        <v>2023</v>
      </c>
      <c r="B519" t="s">
        <v>287</v>
      </c>
      <c r="C519">
        <v>233</v>
      </c>
      <c r="D519" s="8">
        <v>155900</v>
      </c>
      <c r="F519">
        <f t="shared" ref="F519:F526" si="16">D519 * (200/C519)</f>
        <v>133819.7424892704</v>
      </c>
    </row>
    <row r="520" spans="1:6" x14ac:dyDescent="0.2">
      <c r="A520">
        <v>2020</v>
      </c>
      <c r="B520" t="s">
        <v>241</v>
      </c>
      <c r="C520">
        <v>272</v>
      </c>
      <c r="D520" s="8">
        <v>99990</v>
      </c>
      <c r="F520">
        <f t="shared" si="16"/>
        <v>73522.058823529413</v>
      </c>
    </row>
    <row r="521" spans="1:6" x14ac:dyDescent="0.2">
      <c r="A521">
        <v>2019</v>
      </c>
      <c r="B521" t="s">
        <v>241</v>
      </c>
      <c r="C521">
        <v>270</v>
      </c>
      <c r="D521" s="8">
        <v>104990</v>
      </c>
      <c r="F521">
        <f t="shared" si="16"/>
        <v>77770.370370370365</v>
      </c>
    </row>
    <row r="522" spans="1:6" s="2" customFormat="1" x14ac:dyDescent="0.2">
      <c r="A522">
        <v>2022</v>
      </c>
      <c r="B522" t="s">
        <v>288</v>
      </c>
      <c r="C522">
        <v>199</v>
      </c>
      <c r="D522" s="8">
        <v>103800</v>
      </c>
      <c r="F522">
        <f t="shared" si="16"/>
        <v>104321.608040201</v>
      </c>
    </row>
    <row r="523" spans="1:6" x14ac:dyDescent="0.2">
      <c r="A523">
        <v>2021</v>
      </c>
      <c r="B523" t="s">
        <v>288</v>
      </c>
      <c r="C523">
        <v>199</v>
      </c>
      <c r="D523" s="8">
        <v>103800</v>
      </c>
      <c r="F523">
        <f t="shared" si="16"/>
        <v>104321.608040201</v>
      </c>
    </row>
    <row r="524" spans="1:6" x14ac:dyDescent="0.2">
      <c r="A524">
        <v>2023</v>
      </c>
      <c r="B524" t="s">
        <v>289</v>
      </c>
      <c r="C524">
        <v>226</v>
      </c>
      <c r="D524" s="8">
        <v>70800</v>
      </c>
      <c r="F524">
        <f t="shared" si="16"/>
        <v>62654.867256637168</v>
      </c>
    </row>
    <row r="525" spans="1:6" x14ac:dyDescent="0.2">
      <c r="A525">
        <v>2022</v>
      </c>
      <c r="B525" t="s">
        <v>290</v>
      </c>
      <c r="C525">
        <v>200</v>
      </c>
      <c r="D525" s="8">
        <v>82700</v>
      </c>
      <c r="F525">
        <f t="shared" si="16"/>
        <v>82700</v>
      </c>
    </row>
    <row r="526" spans="1:6" x14ac:dyDescent="0.2">
      <c r="A526">
        <v>2021</v>
      </c>
      <c r="B526" t="s">
        <v>290</v>
      </c>
      <c r="C526">
        <v>200</v>
      </c>
      <c r="D526" s="8">
        <v>79900</v>
      </c>
      <c r="F526">
        <f t="shared" si="16"/>
        <v>79900</v>
      </c>
    </row>
    <row r="527" spans="1:6" x14ac:dyDescent="0.2">
      <c r="A527">
        <v>2003</v>
      </c>
      <c r="B527" t="s">
        <v>291</v>
      </c>
      <c r="C527">
        <v>95</v>
      </c>
    </row>
    <row r="528" spans="1:6" s="2" customFormat="1" x14ac:dyDescent="0.2">
      <c r="A528">
        <v>2002</v>
      </c>
      <c r="B528" t="s">
        <v>291</v>
      </c>
      <c r="C528">
        <v>95</v>
      </c>
      <c r="D528" s="8"/>
    </row>
    <row r="529" spans="1:6" x14ac:dyDescent="0.2">
      <c r="A529">
        <v>2023</v>
      </c>
      <c r="B529" t="s">
        <v>292</v>
      </c>
      <c r="C529">
        <v>352</v>
      </c>
    </row>
    <row r="530" spans="1:6" x14ac:dyDescent="0.2">
      <c r="A530">
        <v>2023</v>
      </c>
      <c r="B530" t="s">
        <v>293</v>
      </c>
      <c r="C530">
        <v>352</v>
      </c>
    </row>
    <row r="531" spans="1:6" x14ac:dyDescent="0.2">
      <c r="A531">
        <v>2023</v>
      </c>
      <c r="B531" t="s">
        <v>294</v>
      </c>
      <c r="C531">
        <v>352</v>
      </c>
    </row>
    <row r="532" spans="1:6" x14ac:dyDescent="0.2">
      <c r="A532">
        <v>2023</v>
      </c>
      <c r="B532" t="s">
        <v>295</v>
      </c>
      <c r="C532">
        <v>352</v>
      </c>
    </row>
    <row r="533" spans="1:6" x14ac:dyDescent="0.2">
      <c r="A533">
        <v>2023</v>
      </c>
      <c r="B533" t="s">
        <v>296</v>
      </c>
      <c r="C533">
        <v>285</v>
      </c>
    </row>
    <row r="534" spans="1:6" x14ac:dyDescent="0.2">
      <c r="A534">
        <v>2023</v>
      </c>
      <c r="B534" t="s">
        <v>297</v>
      </c>
      <c r="C534">
        <v>230</v>
      </c>
    </row>
    <row r="535" spans="1:6" x14ac:dyDescent="0.2">
      <c r="A535">
        <v>2021</v>
      </c>
      <c r="B535" t="s">
        <v>298</v>
      </c>
      <c r="C535">
        <v>222</v>
      </c>
      <c r="D535" s="8">
        <v>65900</v>
      </c>
      <c r="F535">
        <f>D535 * (200/C535)</f>
        <v>59369.369369369371</v>
      </c>
    </row>
    <row r="536" spans="1:6" x14ac:dyDescent="0.2">
      <c r="A536">
        <v>2022</v>
      </c>
      <c r="B536" t="s">
        <v>289</v>
      </c>
      <c r="C536">
        <v>222</v>
      </c>
      <c r="D536" s="8">
        <v>65900</v>
      </c>
      <c r="F536">
        <f>D536 * (200/C536)</f>
        <v>59369.369369369371</v>
      </c>
    </row>
    <row r="537" spans="1:6" x14ac:dyDescent="0.2">
      <c r="A537">
        <v>2023</v>
      </c>
      <c r="B537" t="s">
        <v>299</v>
      </c>
      <c r="C537">
        <v>225</v>
      </c>
      <c r="D537" s="8">
        <v>74000</v>
      </c>
      <c r="F537">
        <f>D537 * (200/C537)</f>
        <v>65777.777777777781</v>
      </c>
    </row>
    <row r="538" spans="1:6" x14ac:dyDescent="0.2">
      <c r="A538">
        <v>2023</v>
      </c>
      <c r="B538" t="s">
        <v>300</v>
      </c>
      <c r="C538">
        <v>274</v>
      </c>
      <c r="D538" s="8">
        <v>108900</v>
      </c>
      <c r="F538">
        <f>D538 * (200/C538)</f>
        <v>79489.051094890514</v>
      </c>
    </row>
    <row r="539" spans="1:6" x14ac:dyDescent="0.2">
      <c r="A539">
        <v>2024</v>
      </c>
      <c r="B539" t="s">
        <v>301</v>
      </c>
      <c r="C539">
        <v>280</v>
      </c>
    </row>
    <row r="540" spans="1:6" x14ac:dyDescent="0.2">
      <c r="A540">
        <v>2023</v>
      </c>
      <c r="B540" t="s">
        <v>302</v>
      </c>
      <c r="C540">
        <v>285</v>
      </c>
    </row>
    <row r="541" spans="1:6" x14ac:dyDescent="0.2">
      <c r="A541">
        <v>2023</v>
      </c>
      <c r="B541" t="s">
        <v>303</v>
      </c>
      <c r="C541">
        <v>288</v>
      </c>
      <c r="D541" s="8">
        <v>108900</v>
      </c>
      <c r="F541">
        <f>D541 * (200/C541)</f>
        <v>75625</v>
      </c>
    </row>
    <row r="542" spans="1:6" x14ac:dyDescent="0.2">
      <c r="A542">
        <v>2021</v>
      </c>
      <c r="B542" t="s">
        <v>304</v>
      </c>
      <c r="C542">
        <v>218</v>
      </c>
      <c r="D542" s="8">
        <v>69100</v>
      </c>
      <c r="F542">
        <f>D542 * (200/C542)</f>
        <v>63394.495412844037</v>
      </c>
    </row>
    <row r="543" spans="1:6" x14ac:dyDescent="0.2">
      <c r="A543">
        <v>2020</v>
      </c>
      <c r="B543" t="s">
        <v>304</v>
      </c>
      <c r="C543">
        <v>218</v>
      </c>
      <c r="D543" s="8">
        <v>77400</v>
      </c>
      <c r="F543">
        <f>D543 * (200/C543)</f>
        <v>71009.174311926603</v>
      </c>
    </row>
    <row r="544" spans="1:6" x14ac:dyDescent="0.2">
      <c r="A544">
        <v>2022</v>
      </c>
      <c r="B544" t="s">
        <v>299</v>
      </c>
      <c r="C544">
        <v>218</v>
      </c>
    </row>
    <row r="545" spans="1:6" x14ac:dyDescent="0.2">
      <c r="A545">
        <v>2022</v>
      </c>
      <c r="B545" s="4" t="s">
        <v>269</v>
      </c>
      <c r="C545">
        <v>277</v>
      </c>
      <c r="D545" s="8">
        <v>147500</v>
      </c>
      <c r="F545">
        <f>D545 * (200/C545)</f>
        <v>106498.19494584839</v>
      </c>
    </row>
    <row r="546" spans="1:6" x14ac:dyDescent="0.2">
      <c r="A546">
        <v>2022</v>
      </c>
      <c r="B546" s="4" t="s">
        <v>281</v>
      </c>
      <c r="C546">
        <v>227</v>
      </c>
    </row>
    <row r="547" spans="1:6" x14ac:dyDescent="0.2">
      <c r="A547">
        <v>2021</v>
      </c>
      <c r="B547" s="4" t="s">
        <v>281</v>
      </c>
      <c r="C547">
        <v>227</v>
      </c>
      <c r="D547" s="8">
        <v>103800</v>
      </c>
      <c r="F547">
        <f>D547 * (200/C547)</f>
        <v>91453.744493392063</v>
      </c>
    </row>
    <row r="548" spans="1:6" x14ac:dyDescent="0.2">
      <c r="A548">
        <v>2024</v>
      </c>
      <c r="B548" s="4" t="s">
        <v>305</v>
      </c>
      <c r="C548">
        <v>274</v>
      </c>
    </row>
    <row r="549" spans="1:6" x14ac:dyDescent="0.2">
      <c r="A549">
        <v>2020</v>
      </c>
      <c r="B549" s="4" t="s">
        <v>306</v>
      </c>
      <c r="C549">
        <v>234</v>
      </c>
      <c r="D549" s="8">
        <v>69850</v>
      </c>
      <c r="F549">
        <f>D549 * (200/C549)</f>
        <v>59700.854700854696</v>
      </c>
    </row>
    <row r="550" spans="1:6" x14ac:dyDescent="0.2">
      <c r="A550">
        <v>2019</v>
      </c>
      <c r="B550" s="4" t="s">
        <v>306</v>
      </c>
      <c r="C550">
        <v>234</v>
      </c>
      <c r="D550" s="8">
        <v>69500</v>
      </c>
      <c r="F550">
        <f>D550 * (200/C550)</f>
        <v>59401.709401709399</v>
      </c>
    </row>
    <row r="551" spans="1:6" x14ac:dyDescent="0.2">
      <c r="A551">
        <v>2021</v>
      </c>
      <c r="B551" s="4" t="s">
        <v>307</v>
      </c>
      <c r="C551">
        <v>234</v>
      </c>
    </row>
    <row r="552" spans="1:6" x14ac:dyDescent="0.2">
      <c r="A552">
        <v>2023</v>
      </c>
      <c r="B552" s="4" t="s">
        <v>308</v>
      </c>
      <c r="C552">
        <v>341</v>
      </c>
    </row>
    <row r="553" spans="1:6" x14ac:dyDescent="0.2">
      <c r="A553">
        <v>2023</v>
      </c>
      <c r="B553" s="4" t="s">
        <v>309</v>
      </c>
      <c r="C553">
        <v>341</v>
      </c>
    </row>
    <row r="554" spans="1:6" x14ac:dyDescent="0.2">
      <c r="A554">
        <v>2024</v>
      </c>
      <c r="B554" s="4" t="s">
        <v>310</v>
      </c>
      <c r="C554">
        <v>217</v>
      </c>
    </row>
    <row r="555" spans="1:6" x14ac:dyDescent="0.2">
      <c r="A555">
        <v>2023</v>
      </c>
      <c r="B555" s="4" t="s">
        <v>310</v>
      </c>
      <c r="C555">
        <v>217</v>
      </c>
    </row>
    <row r="556" spans="1:6" x14ac:dyDescent="0.2">
      <c r="A556">
        <v>2014</v>
      </c>
      <c r="B556" s="4" t="s">
        <v>291</v>
      </c>
      <c r="C556">
        <v>103</v>
      </c>
      <c r="D556" s="8">
        <v>49800</v>
      </c>
      <c r="F556">
        <f t="shared" ref="F556:F561" si="17">D556 * (200/C556)</f>
        <v>96699.029126213587</v>
      </c>
    </row>
    <row r="557" spans="1:6" x14ac:dyDescent="0.2">
      <c r="A557">
        <v>2013</v>
      </c>
      <c r="B557" s="4" t="s">
        <v>291</v>
      </c>
      <c r="C557">
        <v>103</v>
      </c>
      <c r="D557" s="8">
        <v>49800</v>
      </c>
      <c r="F557">
        <f t="shared" si="17"/>
        <v>96699.029126213587</v>
      </c>
    </row>
    <row r="558" spans="1:6" x14ac:dyDescent="0.2">
      <c r="A558">
        <v>2012</v>
      </c>
      <c r="B558" s="4" t="s">
        <v>291</v>
      </c>
      <c r="C558">
        <v>103</v>
      </c>
      <c r="D558" s="8">
        <v>49800</v>
      </c>
      <c r="F558">
        <f t="shared" si="17"/>
        <v>96699.029126213587</v>
      </c>
    </row>
    <row r="559" spans="1:6" x14ac:dyDescent="0.2">
      <c r="A559">
        <v>2022</v>
      </c>
      <c r="B559" s="4" t="s">
        <v>278</v>
      </c>
      <c r="C559">
        <v>215</v>
      </c>
      <c r="D559" s="8">
        <v>93700</v>
      </c>
      <c r="F559">
        <f t="shared" si="17"/>
        <v>87162.790697674413</v>
      </c>
    </row>
    <row r="560" spans="1:6" x14ac:dyDescent="0.2">
      <c r="A560">
        <v>2021</v>
      </c>
      <c r="B560" s="4" t="s">
        <v>278</v>
      </c>
      <c r="C560">
        <v>215</v>
      </c>
      <c r="D560" s="8">
        <v>90900</v>
      </c>
      <c r="F560">
        <f t="shared" si="17"/>
        <v>84558.139534883725</v>
      </c>
    </row>
    <row r="561" spans="1:6" x14ac:dyDescent="0.2">
      <c r="A561">
        <v>2024</v>
      </c>
      <c r="B561" s="4" t="s">
        <v>311</v>
      </c>
      <c r="C561">
        <v>280</v>
      </c>
      <c r="D561" s="8">
        <v>179900</v>
      </c>
      <c r="F561">
        <f t="shared" si="17"/>
        <v>128500</v>
      </c>
    </row>
    <row r="562" spans="1:6" x14ac:dyDescent="0.2">
      <c r="A562">
        <v>2001</v>
      </c>
      <c r="B562" s="4" t="s">
        <v>312</v>
      </c>
      <c r="C562">
        <v>33</v>
      </c>
    </row>
    <row r="563" spans="1:6" x14ac:dyDescent="0.2">
      <c r="A563">
        <v>2023</v>
      </c>
      <c r="B563" s="4" t="s">
        <v>313</v>
      </c>
      <c r="C563">
        <v>341</v>
      </c>
    </row>
    <row r="564" spans="1:6" x14ac:dyDescent="0.2">
      <c r="A564">
        <v>2023</v>
      </c>
      <c r="B564" s="4" t="s">
        <v>314</v>
      </c>
      <c r="C564">
        <v>341</v>
      </c>
    </row>
    <row r="565" spans="1:6" x14ac:dyDescent="0.2">
      <c r="A565">
        <v>2024</v>
      </c>
      <c r="B565" s="4" t="s">
        <v>315</v>
      </c>
      <c r="C565">
        <v>330</v>
      </c>
    </row>
    <row r="566" spans="1:6" x14ac:dyDescent="0.2">
      <c r="A566">
        <v>2024</v>
      </c>
      <c r="B566" s="4" t="s">
        <v>316</v>
      </c>
      <c r="C566">
        <v>222</v>
      </c>
      <c r="D566" s="8">
        <v>194900</v>
      </c>
      <c r="F566">
        <f>D566 * (200/C566)</f>
        <v>175585.58558558559</v>
      </c>
    </row>
    <row r="567" spans="1:6" x14ac:dyDescent="0.2">
      <c r="A567">
        <v>2023</v>
      </c>
      <c r="B567" s="4" t="s">
        <v>316</v>
      </c>
      <c r="C567">
        <v>222</v>
      </c>
      <c r="D567" s="8">
        <v>187400</v>
      </c>
      <c r="F567">
        <f>D567 * (200/C567)</f>
        <v>168828.82882882882</v>
      </c>
    </row>
    <row r="568" spans="1:6" x14ac:dyDescent="0.2">
      <c r="A568">
        <v>2024</v>
      </c>
      <c r="B568" s="4" t="s">
        <v>317</v>
      </c>
      <c r="C568">
        <v>222</v>
      </c>
      <c r="D568" s="8">
        <v>197500</v>
      </c>
      <c r="F568">
        <f>D568 * (200/C568)</f>
        <v>177927.92792792793</v>
      </c>
    </row>
    <row r="569" spans="1:6" x14ac:dyDescent="0.2">
      <c r="A569">
        <v>2023</v>
      </c>
      <c r="B569" s="4" t="s">
        <v>317</v>
      </c>
      <c r="C569">
        <v>222</v>
      </c>
      <c r="D569" s="8">
        <v>190000</v>
      </c>
      <c r="F569">
        <f>D569 * (200/C569)</f>
        <v>171171.17117117118</v>
      </c>
    </row>
    <row r="570" spans="1:6" x14ac:dyDescent="0.2">
      <c r="A570">
        <v>2022</v>
      </c>
      <c r="B570" s="4" t="s">
        <v>297</v>
      </c>
      <c r="C570">
        <v>215</v>
      </c>
    </row>
    <row r="571" spans="1:6" x14ac:dyDescent="0.2">
      <c r="A571">
        <v>2021</v>
      </c>
      <c r="B571" s="4" t="s">
        <v>297</v>
      </c>
      <c r="C571">
        <v>215</v>
      </c>
      <c r="D571" s="8">
        <v>110300</v>
      </c>
      <c r="F571">
        <f>D571 * (200/C571)</f>
        <v>102604.6511627907</v>
      </c>
    </row>
    <row r="572" spans="1:6" x14ac:dyDescent="0.2">
      <c r="A572">
        <v>2021</v>
      </c>
      <c r="B572" t="s">
        <v>297</v>
      </c>
      <c r="C572">
        <v>215</v>
      </c>
      <c r="D572" s="8">
        <v>90800</v>
      </c>
      <c r="F572">
        <f>D572 * (200/C572)</f>
        <v>84465.116279069771</v>
      </c>
    </row>
    <row r="573" spans="1:6" x14ac:dyDescent="0.2">
      <c r="A573">
        <v>2023</v>
      </c>
      <c r="B573" t="s">
        <v>319</v>
      </c>
      <c r="C573">
        <v>212</v>
      </c>
    </row>
    <row r="574" spans="1:6" x14ac:dyDescent="0.2">
      <c r="A574">
        <v>2022</v>
      </c>
      <c r="B574" t="s">
        <v>319</v>
      </c>
      <c r="C574">
        <v>212</v>
      </c>
    </row>
    <row r="575" spans="1:6" x14ac:dyDescent="0.2">
      <c r="A575">
        <v>2022</v>
      </c>
      <c r="B575" t="s">
        <v>270</v>
      </c>
      <c r="C575">
        <v>225</v>
      </c>
    </row>
    <row r="576" spans="1:6" x14ac:dyDescent="0.2">
      <c r="A576">
        <v>2021</v>
      </c>
      <c r="B576" t="s">
        <v>270</v>
      </c>
      <c r="C576">
        <v>225</v>
      </c>
      <c r="D576" s="8">
        <v>82700</v>
      </c>
      <c r="F576">
        <f>D576 * (200/C576)</f>
        <v>73511.111111111109</v>
      </c>
    </row>
    <row r="577" spans="1:6" x14ac:dyDescent="0.2">
      <c r="A577">
        <v>2024</v>
      </c>
      <c r="B577" t="s">
        <v>320</v>
      </c>
      <c r="C577">
        <v>235</v>
      </c>
      <c r="D577" s="8">
        <v>109300</v>
      </c>
      <c r="F577">
        <f>D577 * (200/C577)</f>
        <v>93021.276595744683</v>
      </c>
    </row>
    <row r="578" spans="1:6" x14ac:dyDescent="0.2">
      <c r="A578">
        <v>2019</v>
      </c>
      <c r="B578" t="s">
        <v>298</v>
      </c>
      <c r="C578">
        <v>204</v>
      </c>
      <c r="D578" s="8">
        <v>74800</v>
      </c>
      <c r="F578">
        <f>D578 * (200/C578)</f>
        <v>73333.333333333328</v>
      </c>
    </row>
    <row r="579" spans="1:6" x14ac:dyDescent="0.2">
      <c r="A579">
        <v>2024</v>
      </c>
      <c r="B579" t="s">
        <v>321</v>
      </c>
      <c r="C579">
        <v>266</v>
      </c>
    </row>
    <row r="580" spans="1:6" x14ac:dyDescent="0.2">
      <c r="A580">
        <v>2013</v>
      </c>
      <c r="B580" t="s">
        <v>322</v>
      </c>
      <c r="C580">
        <v>88</v>
      </c>
      <c r="D580" s="8">
        <v>37250</v>
      </c>
      <c r="F580">
        <f>D580 * (200/C580)</f>
        <v>84659.090909090912</v>
      </c>
    </row>
    <row r="581" spans="1:6" x14ac:dyDescent="0.2">
      <c r="A581">
        <v>2012</v>
      </c>
      <c r="B581" t="s">
        <v>322</v>
      </c>
      <c r="C581">
        <v>88</v>
      </c>
    </row>
    <row r="582" spans="1:6" x14ac:dyDescent="0.2">
      <c r="A582">
        <v>2023</v>
      </c>
      <c r="B582" t="s">
        <v>323</v>
      </c>
      <c r="C582">
        <v>328</v>
      </c>
    </row>
    <row r="583" spans="1:6" x14ac:dyDescent="0.2">
      <c r="A583">
        <v>2022</v>
      </c>
      <c r="B583" t="s">
        <v>317</v>
      </c>
      <c r="C583">
        <v>202</v>
      </c>
    </row>
    <row r="584" spans="1:6" x14ac:dyDescent="0.2">
      <c r="A584">
        <v>2021</v>
      </c>
      <c r="B584" t="s">
        <v>317</v>
      </c>
      <c r="C584">
        <v>202</v>
      </c>
      <c r="D584" s="8">
        <v>187600</v>
      </c>
      <c r="F584">
        <f>D584 * (200/C584)</f>
        <v>185742.57425742573</v>
      </c>
    </row>
    <row r="585" spans="1:6" x14ac:dyDescent="0.2">
      <c r="A585">
        <v>2024</v>
      </c>
      <c r="B585" t="s">
        <v>324</v>
      </c>
      <c r="C585">
        <v>230</v>
      </c>
    </row>
    <row r="586" spans="1:6" x14ac:dyDescent="0.2">
      <c r="A586">
        <v>2023</v>
      </c>
      <c r="B586" t="s">
        <v>325</v>
      </c>
      <c r="C586">
        <v>208</v>
      </c>
      <c r="D586" s="8">
        <v>88200</v>
      </c>
      <c r="F586">
        <f>D586 * (200/C586)</f>
        <v>84807.692307692312</v>
      </c>
    </row>
    <row r="587" spans="1:6" x14ac:dyDescent="0.2">
      <c r="A587">
        <v>2022</v>
      </c>
      <c r="B587" t="s">
        <v>326</v>
      </c>
      <c r="C587">
        <v>208</v>
      </c>
      <c r="D587" s="8">
        <v>84800</v>
      </c>
      <c r="F587">
        <f>D587 * (200/C587)</f>
        <v>81538.461538461546</v>
      </c>
    </row>
    <row r="588" spans="1:6" x14ac:dyDescent="0.2">
      <c r="A588">
        <v>2024</v>
      </c>
      <c r="B588" t="s">
        <v>327</v>
      </c>
      <c r="C588">
        <v>253</v>
      </c>
    </row>
    <row r="589" spans="1:6" x14ac:dyDescent="0.2">
      <c r="A589">
        <v>2024</v>
      </c>
      <c r="B589" t="s">
        <v>328</v>
      </c>
      <c r="C589">
        <v>253</v>
      </c>
    </row>
    <row r="590" spans="1:6" x14ac:dyDescent="0.2">
      <c r="A590">
        <v>2024</v>
      </c>
      <c r="B590" t="s">
        <v>329</v>
      </c>
      <c r="C590">
        <v>264</v>
      </c>
    </row>
    <row r="591" spans="1:6" x14ac:dyDescent="0.2">
      <c r="A591">
        <v>2022</v>
      </c>
      <c r="B591" t="s">
        <v>272</v>
      </c>
      <c r="C591">
        <v>212</v>
      </c>
    </row>
    <row r="592" spans="1:6" x14ac:dyDescent="0.2">
      <c r="A592">
        <v>2021</v>
      </c>
      <c r="B592" t="s">
        <v>272</v>
      </c>
      <c r="C592">
        <v>212</v>
      </c>
      <c r="D592" s="8">
        <v>150900</v>
      </c>
      <c r="F592">
        <f>D592 * (200/C592)</f>
        <v>142358.49056603774</v>
      </c>
    </row>
    <row r="593" spans="1:7" x14ac:dyDescent="0.2">
      <c r="A593">
        <v>2001</v>
      </c>
      <c r="B593" t="s">
        <v>291</v>
      </c>
      <c r="C593">
        <v>88</v>
      </c>
    </row>
    <row r="594" spans="1:7" x14ac:dyDescent="0.2">
      <c r="A594">
        <v>2000</v>
      </c>
      <c r="B594" t="s">
        <v>291</v>
      </c>
      <c r="C594">
        <v>88</v>
      </c>
    </row>
    <row r="595" spans="1:7" x14ac:dyDescent="0.2">
      <c r="A595">
        <v>2020</v>
      </c>
      <c r="B595" t="s">
        <v>330</v>
      </c>
      <c r="C595">
        <v>187</v>
      </c>
    </row>
    <row r="596" spans="1:7" x14ac:dyDescent="0.2">
      <c r="A596">
        <v>2018</v>
      </c>
      <c r="B596" t="s">
        <v>330</v>
      </c>
      <c r="C596">
        <v>187</v>
      </c>
    </row>
    <row r="597" spans="1:7" x14ac:dyDescent="0.2">
      <c r="A597">
        <v>2017</v>
      </c>
      <c r="B597" t="s">
        <v>330</v>
      </c>
      <c r="C597">
        <v>187</v>
      </c>
    </row>
    <row r="598" spans="1:7" x14ac:dyDescent="0.2">
      <c r="A598">
        <v>2016</v>
      </c>
      <c r="B598" t="s">
        <v>330</v>
      </c>
      <c r="C598">
        <v>187</v>
      </c>
    </row>
    <row r="599" spans="1:7" x14ac:dyDescent="0.2">
      <c r="A599">
        <v>2022</v>
      </c>
      <c r="B599" t="s">
        <v>287</v>
      </c>
      <c r="C599">
        <v>204</v>
      </c>
    </row>
    <row r="600" spans="1:7" x14ac:dyDescent="0.2">
      <c r="A600">
        <v>2021</v>
      </c>
      <c r="B600" t="s">
        <v>287</v>
      </c>
      <c r="C600">
        <v>204</v>
      </c>
      <c r="D600" s="8">
        <v>153500</v>
      </c>
      <c r="F600">
        <f>D600 * (200/C600)</f>
        <v>150490.19607843136</v>
      </c>
    </row>
    <row r="601" spans="1:7" x14ac:dyDescent="0.2">
      <c r="A601">
        <v>2023</v>
      </c>
      <c r="B601" t="s">
        <v>331</v>
      </c>
      <c r="C601">
        <v>321</v>
      </c>
    </row>
    <row r="602" spans="1:7" x14ac:dyDescent="0.2">
      <c r="A602">
        <v>2023</v>
      </c>
      <c r="B602" t="s">
        <v>332</v>
      </c>
      <c r="C602">
        <v>320</v>
      </c>
    </row>
    <row r="603" spans="1:7" x14ac:dyDescent="0.2">
      <c r="A603">
        <v>2022</v>
      </c>
      <c r="B603" t="s">
        <v>332</v>
      </c>
      <c r="C603">
        <v>320</v>
      </c>
      <c r="D603" s="8">
        <v>39974</v>
      </c>
      <c r="F603">
        <f>D603 * (200/C603)</f>
        <v>24983.75</v>
      </c>
    </row>
    <row r="604" spans="1:7" x14ac:dyDescent="0.2">
      <c r="A604">
        <v>2022</v>
      </c>
      <c r="B604" t="s">
        <v>333</v>
      </c>
      <c r="C604">
        <v>314</v>
      </c>
      <c r="D604" s="8">
        <v>67500</v>
      </c>
      <c r="F604">
        <f>D604 * (200/C604)</f>
        <v>42993.630573248403</v>
      </c>
    </row>
    <row r="605" spans="1:7" x14ac:dyDescent="0.2">
      <c r="A605">
        <v>2022</v>
      </c>
      <c r="B605" t="s">
        <v>316</v>
      </c>
      <c r="C605">
        <v>201</v>
      </c>
    </row>
    <row r="606" spans="1:7" x14ac:dyDescent="0.2">
      <c r="A606">
        <v>2021</v>
      </c>
      <c r="B606" t="s">
        <v>316</v>
      </c>
      <c r="C606">
        <v>201</v>
      </c>
      <c r="D606" s="8">
        <v>185000</v>
      </c>
      <c r="F606">
        <f>D606 * (200/C606)</f>
        <v>184079.60199004976</v>
      </c>
    </row>
    <row r="607" spans="1:7" x14ac:dyDescent="0.2">
      <c r="A607">
        <v>2022</v>
      </c>
      <c r="B607" t="s">
        <v>334</v>
      </c>
      <c r="C607">
        <v>316</v>
      </c>
      <c r="D607" s="8">
        <v>72500</v>
      </c>
      <c r="F607">
        <f>D607 * (200/C607)</f>
        <v>45886.075949367092</v>
      </c>
    </row>
    <row r="608" spans="1:7" x14ac:dyDescent="0.2">
      <c r="A608">
        <v>2024</v>
      </c>
      <c r="B608" t="s">
        <v>335</v>
      </c>
      <c r="C608">
        <v>291</v>
      </c>
      <c r="D608" s="8">
        <v>84000</v>
      </c>
      <c r="F608">
        <f>D608 * (200/C608)</f>
        <v>57731.958762886599</v>
      </c>
      <c r="G608" t="s">
        <v>375</v>
      </c>
    </row>
    <row r="609" spans="1:6" x14ac:dyDescent="0.2">
      <c r="A609">
        <v>2020</v>
      </c>
      <c r="B609" t="s">
        <v>281</v>
      </c>
      <c r="C609">
        <v>203</v>
      </c>
      <c r="D609" s="8">
        <v>103800</v>
      </c>
      <c r="F609">
        <f>D609 * (200/C609)</f>
        <v>102266.00985221675</v>
      </c>
    </row>
    <row r="610" spans="1:6" x14ac:dyDescent="0.2">
      <c r="A610">
        <v>2020</v>
      </c>
      <c r="B610" t="s">
        <v>272</v>
      </c>
      <c r="C610">
        <v>201</v>
      </c>
      <c r="D610" s="8">
        <v>150900</v>
      </c>
      <c r="F610">
        <f>D610 * (200/C610)</f>
        <v>150149.25373134328</v>
      </c>
    </row>
    <row r="611" spans="1:6" x14ac:dyDescent="0.2">
      <c r="A611">
        <v>2023</v>
      </c>
      <c r="B611" t="s">
        <v>336</v>
      </c>
      <c r="C611">
        <v>240</v>
      </c>
    </row>
    <row r="612" spans="1:6" x14ac:dyDescent="0.2">
      <c r="A612">
        <v>2022</v>
      </c>
      <c r="B612" t="s">
        <v>336</v>
      </c>
      <c r="C612">
        <v>230</v>
      </c>
      <c r="D612" s="8">
        <v>39974</v>
      </c>
      <c r="F612">
        <f>D612 * (200/C612)</f>
        <v>34760</v>
      </c>
    </row>
    <row r="613" spans="1:6" x14ac:dyDescent="0.2">
      <c r="A613">
        <v>2023</v>
      </c>
      <c r="B613" t="s">
        <v>337</v>
      </c>
      <c r="C613">
        <v>303</v>
      </c>
    </row>
    <row r="614" spans="1:6" x14ac:dyDescent="0.2">
      <c r="A614">
        <v>2023</v>
      </c>
      <c r="B614" t="s">
        <v>338</v>
      </c>
      <c r="C614">
        <v>303</v>
      </c>
    </row>
    <row r="615" spans="1:6" x14ac:dyDescent="0.2">
      <c r="A615">
        <v>2023</v>
      </c>
      <c r="B615" t="s">
        <v>339</v>
      </c>
      <c r="C615">
        <v>307</v>
      </c>
    </row>
    <row r="616" spans="1:6" x14ac:dyDescent="0.2">
      <c r="A616">
        <v>2023</v>
      </c>
      <c r="B616" t="s">
        <v>340</v>
      </c>
      <c r="C616">
        <v>307</v>
      </c>
    </row>
    <row r="617" spans="1:6" x14ac:dyDescent="0.2">
      <c r="A617">
        <v>2020</v>
      </c>
      <c r="B617" t="s">
        <v>316</v>
      </c>
      <c r="C617">
        <v>192</v>
      </c>
      <c r="D617" s="8">
        <v>185000</v>
      </c>
      <c r="F617">
        <f>D617 * (200/C617)</f>
        <v>192708.33333333334</v>
      </c>
    </row>
    <row r="618" spans="1:6" x14ac:dyDescent="0.2">
      <c r="A618">
        <v>2024</v>
      </c>
      <c r="B618" t="s">
        <v>341</v>
      </c>
      <c r="C618">
        <v>393</v>
      </c>
    </row>
    <row r="619" spans="1:6" x14ac:dyDescent="0.2">
      <c r="A619">
        <v>2023</v>
      </c>
      <c r="B619" t="s">
        <v>342</v>
      </c>
      <c r="C619">
        <v>300</v>
      </c>
      <c r="D619" s="8">
        <v>91995</v>
      </c>
      <c r="F619">
        <f>D619 * (200/C619)</f>
        <v>61330</v>
      </c>
    </row>
    <row r="620" spans="1:6" x14ac:dyDescent="0.2">
      <c r="A620">
        <v>2022</v>
      </c>
      <c r="B620" t="s">
        <v>342</v>
      </c>
      <c r="C620">
        <v>300</v>
      </c>
      <c r="D620" s="8">
        <v>39974</v>
      </c>
      <c r="F620">
        <f>D620 * (200/C620)</f>
        <v>26649.333333333332</v>
      </c>
    </row>
    <row r="621" spans="1:6" x14ac:dyDescent="0.2">
      <c r="A621">
        <v>2001</v>
      </c>
      <c r="B621" t="s">
        <v>343</v>
      </c>
      <c r="C621">
        <v>29</v>
      </c>
    </row>
    <row r="622" spans="1:6" x14ac:dyDescent="0.2">
      <c r="A622">
        <v>2023</v>
      </c>
      <c r="B622" t="s">
        <v>344</v>
      </c>
      <c r="C622">
        <v>185</v>
      </c>
      <c r="D622" s="8">
        <v>90800</v>
      </c>
      <c r="F622">
        <f>D622 * (200/C622)</f>
        <v>98162.162162162174</v>
      </c>
    </row>
    <row r="623" spans="1:6" x14ac:dyDescent="0.2">
      <c r="A623">
        <v>2022</v>
      </c>
      <c r="B623" t="s">
        <v>344</v>
      </c>
      <c r="C623">
        <v>185</v>
      </c>
      <c r="D623" s="8">
        <v>87400</v>
      </c>
      <c r="F623">
        <f>D623 * (200/C623)</f>
        <v>94486.486486486494</v>
      </c>
    </row>
    <row r="624" spans="1:6" x14ac:dyDescent="0.2">
      <c r="A624">
        <v>2023</v>
      </c>
      <c r="B624" t="s">
        <v>345</v>
      </c>
      <c r="C624">
        <v>289</v>
      </c>
      <c r="D624" s="8">
        <v>78000</v>
      </c>
      <c r="F624">
        <f>D624 * (200/C624)</f>
        <v>53979.238754325255</v>
      </c>
    </row>
    <row r="625" spans="1:6" x14ac:dyDescent="0.2">
      <c r="A625">
        <v>2023</v>
      </c>
      <c r="B625" t="s">
        <v>346</v>
      </c>
      <c r="C625">
        <v>289</v>
      </c>
      <c r="D625" s="8">
        <v>73000</v>
      </c>
      <c r="F625">
        <f>D625 * (200/C625)</f>
        <v>50519.031141868509</v>
      </c>
    </row>
    <row r="626" spans="1:6" x14ac:dyDescent="0.2">
      <c r="A626">
        <v>2024</v>
      </c>
      <c r="B626" t="s">
        <v>341</v>
      </c>
      <c r="C626">
        <v>450</v>
      </c>
    </row>
    <row r="627" spans="1:6" x14ac:dyDescent="0.2">
      <c r="A627">
        <v>2023</v>
      </c>
      <c r="B627" t="s">
        <v>347</v>
      </c>
      <c r="C627">
        <v>274</v>
      </c>
    </row>
    <row r="628" spans="1:6" x14ac:dyDescent="0.2">
      <c r="A628">
        <v>2024</v>
      </c>
      <c r="B628" t="s">
        <v>348</v>
      </c>
      <c r="C628">
        <v>274</v>
      </c>
    </row>
    <row r="629" spans="1:6" x14ac:dyDescent="0.2">
      <c r="A629">
        <v>2023</v>
      </c>
      <c r="B629" t="s">
        <v>349</v>
      </c>
      <c r="C629">
        <v>181</v>
      </c>
      <c r="D629" s="8">
        <v>88200</v>
      </c>
      <c r="F629">
        <f>D629 * (200/C629)</f>
        <v>97458.563535911613</v>
      </c>
    </row>
    <row r="630" spans="1:6" x14ac:dyDescent="0.2">
      <c r="A630">
        <v>2022</v>
      </c>
      <c r="B630" t="s">
        <v>349</v>
      </c>
      <c r="C630">
        <v>181</v>
      </c>
    </row>
    <row r="631" spans="1:6" x14ac:dyDescent="0.2">
      <c r="A631">
        <v>2024</v>
      </c>
      <c r="B631" t="s">
        <v>350</v>
      </c>
      <c r="C631">
        <v>218</v>
      </c>
    </row>
    <row r="632" spans="1:6" x14ac:dyDescent="0.2">
      <c r="A632">
        <v>2024</v>
      </c>
      <c r="B632" t="s">
        <v>351</v>
      </c>
      <c r="C632">
        <v>218</v>
      </c>
    </row>
    <row r="633" spans="1:6" x14ac:dyDescent="0.2">
      <c r="A633">
        <v>2014</v>
      </c>
      <c r="B633" t="s">
        <v>330</v>
      </c>
      <c r="C633">
        <v>127</v>
      </c>
    </row>
    <row r="634" spans="1:6" x14ac:dyDescent="0.2">
      <c r="A634">
        <v>2013</v>
      </c>
      <c r="B634" t="s">
        <v>330</v>
      </c>
      <c r="C634">
        <v>127</v>
      </c>
    </row>
    <row r="635" spans="1:6" x14ac:dyDescent="0.2">
      <c r="A635">
        <v>2012</v>
      </c>
      <c r="B635" t="s">
        <v>352</v>
      </c>
      <c r="C635">
        <v>56</v>
      </c>
    </row>
    <row r="636" spans="1:6" x14ac:dyDescent="0.2">
      <c r="A636">
        <v>2012</v>
      </c>
      <c r="B636" t="s">
        <v>330</v>
      </c>
      <c r="C636">
        <v>122</v>
      </c>
    </row>
    <row r="637" spans="1:6" x14ac:dyDescent="0.2">
      <c r="A637">
        <v>2001</v>
      </c>
      <c r="B637" t="s">
        <v>353</v>
      </c>
      <c r="C637">
        <v>50</v>
      </c>
    </row>
    <row r="638" spans="1:6" x14ac:dyDescent="0.2">
      <c r="A638">
        <v>2000</v>
      </c>
      <c r="B638" t="s">
        <v>353</v>
      </c>
      <c r="C638">
        <v>50</v>
      </c>
    </row>
    <row r="639" spans="1:6" x14ac:dyDescent="0.2">
      <c r="A639">
        <v>1999</v>
      </c>
      <c r="B639" t="s">
        <v>353</v>
      </c>
      <c r="C639">
        <v>50</v>
      </c>
    </row>
    <row r="640" spans="1:6" x14ac:dyDescent="0.2">
      <c r="A640">
        <v>2000</v>
      </c>
      <c r="B640" t="s">
        <v>353</v>
      </c>
      <c r="C640">
        <v>65</v>
      </c>
    </row>
    <row r="641" spans="1:6" x14ac:dyDescent="0.2">
      <c r="A641">
        <v>1998</v>
      </c>
      <c r="B641" t="s">
        <v>354</v>
      </c>
      <c r="C641">
        <v>33</v>
      </c>
    </row>
    <row r="642" spans="1:6" x14ac:dyDescent="0.2">
      <c r="A642">
        <v>2024</v>
      </c>
      <c r="B642" t="s">
        <v>355</v>
      </c>
      <c r="C642">
        <v>314</v>
      </c>
      <c r="D642" s="8">
        <v>104650</v>
      </c>
      <c r="F642">
        <f>D642 * (200/C642)</f>
        <v>66656.050955414015</v>
      </c>
    </row>
    <row r="643" spans="1:6" x14ac:dyDescent="0.2">
      <c r="A643">
        <v>2024</v>
      </c>
      <c r="B643" t="s">
        <v>356</v>
      </c>
      <c r="C643">
        <v>314</v>
      </c>
      <c r="D643" s="8">
        <v>104000</v>
      </c>
      <c r="F643">
        <f>D643 * (200/C643)</f>
        <v>66242.038216560512</v>
      </c>
    </row>
    <row r="644" spans="1:6" x14ac:dyDescent="0.2">
      <c r="A644">
        <v>2024</v>
      </c>
      <c r="B644" t="s">
        <v>357</v>
      </c>
      <c r="C644">
        <v>298</v>
      </c>
    </row>
    <row r="645" spans="1:6" x14ac:dyDescent="0.2">
      <c r="A645">
        <v>2024</v>
      </c>
      <c r="B645" t="s">
        <v>358</v>
      </c>
      <c r="C645">
        <v>298</v>
      </c>
    </row>
    <row r="646" spans="1:6" x14ac:dyDescent="0.2">
      <c r="A646">
        <v>1999</v>
      </c>
      <c r="B646" t="s">
        <v>359</v>
      </c>
      <c r="C646">
        <v>81</v>
      </c>
    </row>
    <row r="647" spans="1:6" x14ac:dyDescent="0.2">
      <c r="A647">
        <v>1998</v>
      </c>
      <c r="B647" t="s">
        <v>359</v>
      </c>
      <c r="C647">
        <v>81</v>
      </c>
    </row>
    <row r="648" spans="1:6" x14ac:dyDescent="0.2">
      <c r="A648">
        <v>2023</v>
      </c>
      <c r="B648" t="s">
        <v>360</v>
      </c>
      <c r="C648">
        <v>174</v>
      </c>
    </row>
    <row r="649" spans="1:6" x14ac:dyDescent="0.2">
      <c r="A649">
        <v>1999</v>
      </c>
      <c r="B649" t="s">
        <v>353</v>
      </c>
      <c r="C649">
        <v>55</v>
      </c>
    </row>
    <row r="650" spans="1:6" x14ac:dyDescent="0.2">
      <c r="A650">
        <v>2002</v>
      </c>
      <c r="B650" s="4" t="s">
        <v>361</v>
      </c>
      <c r="C650">
        <v>38</v>
      </c>
    </row>
    <row r="651" spans="1:6" x14ac:dyDescent="0.2">
      <c r="A651">
        <v>2001</v>
      </c>
      <c r="B651" s="4" t="s">
        <v>362</v>
      </c>
      <c r="C651">
        <v>38</v>
      </c>
    </row>
    <row r="652" spans="1:6" x14ac:dyDescent="0.2">
      <c r="A652">
        <v>1999</v>
      </c>
      <c r="B652" s="4" t="s">
        <v>257</v>
      </c>
      <c r="C652">
        <v>105</v>
      </c>
    </row>
    <row r="653" spans="1:6" x14ac:dyDescent="0.2">
      <c r="A653">
        <v>1999</v>
      </c>
      <c r="B653" s="4" t="s">
        <v>363</v>
      </c>
      <c r="C653">
        <v>70</v>
      </c>
    </row>
    <row r="654" spans="1:6" x14ac:dyDescent="0.2">
      <c r="A654">
        <v>1999</v>
      </c>
      <c r="B654" s="4" t="s">
        <v>364</v>
      </c>
      <c r="C654">
        <v>70</v>
      </c>
    </row>
    <row r="655" spans="1:6" x14ac:dyDescent="0.2">
      <c r="A655">
        <v>1998</v>
      </c>
      <c r="B655" s="4" t="s">
        <v>354</v>
      </c>
      <c r="C655">
        <v>72</v>
      </c>
    </row>
  </sheetData>
  <autoFilter ref="A5:H666" xr:uid="{AEB91210-2CF4-DD44-A02E-8381CD949587}"/>
  <hyperlinks>
    <hyperlink ref="A2" r:id="rId1" display="https://www.fueleconomy.gov/feg/PowerSearch.do?action=noform&amp;year1=1984&amp;year2=2024&amp;minmsrpsel=0&amp;maxmsrpsel=0&amp;city=0&amp;hwy=0&amp;comb=0&amp;cbftelectricity=Electricity&amp;YearSel=1984-2024&amp;make=&amp;mclass=&amp;vfuel=Electricity&amp;vtype=&amp;trany=&amp;drive=&amp;cyl=&amp;MpgSel=000&amp;sortBy=Comb&amp;Units=&amp;url=SearchServlet&amp;opt=new&amp;minmsrp=0&amp;maxmsrp=0&amp;minmpg=0&amp;maxmpg=0&amp;sCharge=&amp;tCharge=&amp;startstop=&amp;cylDeact=&amp;rowLimit=200&amp;pageno=4&amp;tabView=2" xr:uid="{FA4CB548-F334-D844-8CE9-67D165CC1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4EE62-8251-1149-ACFB-933E77AC2B9F}">
  <dimension ref="A1:AV662"/>
  <sheetViews>
    <sheetView topLeftCell="J1" workbookViewId="0">
      <selection activeCell="N12" sqref="N12"/>
    </sheetView>
  </sheetViews>
  <sheetFormatPr baseColWidth="10" defaultRowHeight="16" x14ac:dyDescent="0.2"/>
  <sheetData>
    <row r="1" spans="1:44" x14ac:dyDescent="0.2">
      <c r="A1" s="2" t="s">
        <v>102</v>
      </c>
      <c r="B1" s="2" t="s">
        <v>420</v>
      </c>
      <c r="C1" s="2"/>
      <c r="D1" s="2"/>
      <c r="E1" s="2"/>
      <c r="F1" s="2" t="s">
        <v>104</v>
      </c>
      <c r="G1" s="2"/>
      <c r="H1" s="2"/>
      <c r="I1" s="2" t="s">
        <v>423</v>
      </c>
      <c r="J1" s="2"/>
      <c r="K1" s="2" t="s">
        <v>105</v>
      </c>
      <c r="L1" s="2" t="s">
        <v>421</v>
      </c>
      <c r="M1" s="2" t="s">
        <v>422</v>
      </c>
    </row>
    <row r="2" spans="1:44" x14ac:dyDescent="0.2">
      <c r="A2">
        <v>1998</v>
      </c>
      <c r="B2" t="s">
        <v>354</v>
      </c>
      <c r="F2">
        <v>33</v>
      </c>
      <c r="G2" t="s">
        <v>0</v>
      </c>
      <c r="T2" t="s">
        <v>366</v>
      </c>
    </row>
    <row r="3" spans="1:44" x14ac:dyDescent="0.2">
      <c r="A3">
        <v>1998</v>
      </c>
      <c r="B3" t="s">
        <v>359</v>
      </c>
      <c r="F3">
        <v>81</v>
      </c>
      <c r="G3" t="s">
        <v>0</v>
      </c>
      <c r="T3" s="3" t="s">
        <v>318</v>
      </c>
    </row>
    <row r="4" spans="1:44" x14ac:dyDescent="0.2">
      <c r="A4">
        <v>1998</v>
      </c>
      <c r="B4" s="4" t="s">
        <v>354</v>
      </c>
      <c r="F4">
        <v>72</v>
      </c>
      <c r="G4" t="s">
        <v>0</v>
      </c>
    </row>
    <row r="5" spans="1:44" x14ac:dyDescent="0.2">
      <c r="A5">
        <v>1999</v>
      </c>
      <c r="B5" t="s">
        <v>257</v>
      </c>
      <c r="F5">
        <v>55</v>
      </c>
      <c r="G5" t="s">
        <v>0</v>
      </c>
      <c r="AH5" s="3" t="s">
        <v>377</v>
      </c>
    </row>
    <row r="6" spans="1:44" x14ac:dyDescent="0.2">
      <c r="A6">
        <v>1999</v>
      </c>
      <c r="B6" t="s">
        <v>353</v>
      </c>
      <c r="F6">
        <v>50</v>
      </c>
      <c r="G6" t="s">
        <v>0</v>
      </c>
      <c r="AC6" t="s">
        <v>419</v>
      </c>
      <c r="AH6" t="s">
        <v>416</v>
      </c>
      <c r="AO6" s="2" t="s">
        <v>383</v>
      </c>
    </row>
    <row r="7" spans="1:44" x14ac:dyDescent="0.2">
      <c r="A7">
        <v>1999</v>
      </c>
      <c r="B7" t="s">
        <v>359</v>
      </c>
      <c r="F7">
        <v>81</v>
      </c>
      <c r="G7" t="s">
        <v>0</v>
      </c>
      <c r="AC7" s="2" t="s">
        <v>102</v>
      </c>
      <c r="AD7" s="2" t="s">
        <v>418</v>
      </c>
      <c r="AE7" s="2"/>
      <c r="AG7" s="2" t="s">
        <v>102</v>
      </c>
      <c r="AH7" s="2" t="s">
        <v>417</v>
      </c>
      <c r="AI7" s="2" t="s">
        <v>417</v>
      </c>
    </row>
    <row r="8" spans="1:44" x14ac:dyDescent="0.2">
      <c r="A8">
        <v>1999</v>
      </c>
      <c r="B8" t="s">
        <v>353</v>
      </c>
      <c r="F8">
        <v>55</v>
      </c>
      <c r="G8" t="s">
        <v>0</v>
      </c>
      <c r="AC8" s="2">
        <v>2014</v>
      </c>
      <c r="AD8">
        <v>75000</v>
      </c>
      <c r="AN8" s="2" t="s">
        <v>102</v>
      </c>
      <c r="AO8" s="2" t="s">
        <v>380</v>
      </c>
      <c r="AP8" s="2" t="s">
        <v>381</v>
      </c>
      <c r="AQ8" s="2" t="s">
        <v>382</v>
      </c>
      <c r="AR8" s="2" t="s">
        <v>385</v>
      </c>
    </row>
    <row r="9" spans="1:44" x14ac:dyDescent="0.2">
      <c r="A9">
        <v>1999</v>
      </c>
      <c r="B9" s="4" t="s">
        <v>257</v>
      </c>
      <c r="F9">
        <v>105</v>
      </c>
      <c r="G9" t="s">
        <v>0</v>
      </c>
      <c r="AC9" s="2">
        <v>2015</v>
      </c>
      <c r="AD9">
        <f>AD8*(1-0.16)</f>
        <v>63000</v>
      </c>
      <c r="AG9">
        <v>2010</v>
      </c>
      <c r="AN9" s="2">
        <v>2010</v>
      </c>
      <c r="AO9">
        <v>0</v>
      </c>
      <c r="AP9">
        <v>0</v>
      </c>
      <c r="AQ9">
        <f t="shared" ref="AQ9:AQ23" si="0">COUNTIF(A:A,AN9)</f>
        <v>0</v>
      </c>
    </row>
    <row r="10" spans="1:44" x14ac:dyDescent="0.2">
      <c r="A10">
        <v>1999</v>
      </c>
      <c r="B10" s="4" t="s">
        <v>363</v>
      </c>
      <c r="F10">
        <v>70</v>
      </c>
      <c r="G10" t="s">
        <v>0</v>
      </c>
      <c r="AC10" s="2">
        <v>2016</v>
      </c>
      <c r="AD10">
        <f t="shared" ref="AD10:AD24" si="1">AD9*(1-0.16)</f>
        <v>52920</v>
      </c>
      <c r="AG10">
        <v>2011</v>
      </c>
      <c r="AI10">
        <v>-0.05</v>
      </c>
      <c r="AN10" s="2">
        <f>AN9+1</f>
        <v>2011</v>
      </c>
      <c r="AO10">
        <v>4</v>
      </c>
      <c r="AP10">
        <v>0</v>
      </c>
      <c r="AQ10">
        <f t="shared" si="0"/>
        <v>4</v>
      </c>
      <c r="AR10">
        <f>AP10/AQ10</f>
        <v>0</v>
      </c>
    </row>
    <row r="11" spans="1:44" x14ac:dyDescent="0.2">
      <c r="A11">
        <v>1999</v>
      </c>
      <c r="B11" s="4" t="s">
        <v>364</v>
      </c>
      <c r="F11">
        <v>70</v>
      </c>
      <c r="G11" t="s">
        <v>0</v>
      </c>
      <c r="AC11" s="2">
        <v>2017</v>
      </c>
      <c r="AD11">
        <f t="shared" si="1"/>
        <v>44452.799999999996</v>
      </c>
      <c r="AG11">
        <v>2012</v>
      </c>
      <c r="AI11">
        <v>-0.03</v>
      </c>
      <c r="AN11" s="2">
        <f t="shared" ref="AN11:AN22" si="2">AN10+1</f>
        <v>2012</v>
      </c>
      <c r="AO11">
        <v>7</v>
      </c>
      <c r="AP11">
        <v>1</v>
      </c>
      <c r="AQ11">
        <f t="shared" si="0"/>
        <v>8</v>
      </c>
      <c r="AR11">
        <f t="shared" ref="AR11:AR23" si="3">AP11/AQ11</f>
        <v>0.125</v>
      </c>
    </row>
    <row r="12" spans="1:44" x14ac:dyDescent="0.2">
      <c r="A12">
        <v>2000</v>
      </c>
      <c r="B12" t="s">
        <v>256</v>
      </c>
      <c r="F12">
        <v>90</v>
      </c>
      <c r="G12" t="s">
        <v>0</v>
      </c>
      <c r="AC12" s="2">
        <v>2018</v>
      </c>
      <c r="AD12">
        <f t="shared" si="1"/>
        <v>37340.351999999992</v>
      </c>
      <c r="AG12">
        <v>2013</v>
      </c>
      <c r="AI12">
        <v>-1.6E-2</v>
      </c>
      <c r="AN12" s="2">
        <f t="shared" si="2"/>
        <v>2013</v>
      </c>
      <c r="AO12">
        <f>AQ12-AP12</f>
        <v>12</v>
      </c>
      <c r="AP12">
        <v>2</v>
      </c>
      <c r="AQ12">
        <f t="shared" si="0"/>
        <v>14</v>
      </c>
      <c r="AR12">
        <f t="shared" si="3"/>
        <v>0.14285714285714285</v>
      </c>
    </row>
    <row r="13" spans="1:44" x14ac:dyDescent="0.2">
      <c r="A13">
        <v>2000</v>
      </c>
      <c r="B13" t="s">
        <v>291</v>
      </c>
      <c r="F13">
        <v>88</v>
      </c>
      <c r="G13" t="s">
        <v>0</v>
      </c>
      <c r="AC13" s="2">
        <v>2019</v>
      </c>
      <c r="AD13">
        <f t="shared" si="1"/>
        <v>31365.895679999991</v>
      </c>
      <c r="AG13">
        <v>2014</v>
      </c>
      <c r="AI13">
        <v>0</v>
      </c>
      <c r="AN13" s="2">
        <f t="shared" si="2"/>
        <v>2014</v>
      </c>
      <c r="AO13">
        <f t="shared" ref="AO13:AO14" si="4">AQ13-AP13</f>
        <v>12</v>
      </c>
      <c r="AP13">
        <v>3</v>
      </c>
      <c r="AQ13">
        <f t="shared" si="0"/>
        <v>15</v>
      </c>
      <c r="AR13">
        <f t="shared" si="3"/>
        <v>0.2</v>
      </c>
    </row>
    <row r="14" spans="1:44" x14ac:dyDescent="0.2">
      <c r="A14">
        <v>2000</v>
      </c>
      <c r="B14" t="s">
        <v>353</v>
      </c>
      <c r="F14">
        <v>50</v>
      </c>
      <c r="G14" t="s">
        <v>0</v>
      </c>
      <c r="AC14" s="2">
        <v>2020</v>
      </c>
      <c r="AD14">
        <f t="shared" si="1"/>
        <v>26347.352371199991</v>
      </c>
      <c r="AG14">
        <v>2015</v>
      </c>
      <c r="AH14" s="5">
        <v>1E-3</v>
      </c>
      <c r="AI14">
        <v>1E-3</v>
      </c>
      <c r="AN14" s="2">
        <f t="shared" si="2"/>
        <v>2015</v>
      </c>
      <c r="AO14">
        <f t="shared" si="4"/>
        <v>10</v>
      </c>
      <c r="AP14">
        <v>8</v>
      </c>
      <c r="AQ14">
        <f t="shared" si="0"/>
        <v>18</v>
      </c>
      <c r="AR14">
        <f t="shared" si="3"/>
        <v>0.44444444444444442</v>
      </c>
    </row>
    <row r="15" spans="1:44" x14ac:dyDescent="0.2">
      <c r="A15">
        <v>2000</v>
      </c>
      <c r="B15" t="s">
        <v>353</v>
      </c>
      <c r="F15">
        <v>65</v>
      </c>
      <c r="G15" t="s">
        <v>0</v>
      </c>
      <c r="AC15" s="2">
        <v>2021</v>
      </c>
      <c r="AD15">
        <f t="shared" si="1"/>
        <v>22131.775991807994</v>
      </c>
      <c r="AG15">
        <v>2016</v>
      </c>
      <c r="AH15" s="5">
        <v>1.4E-2</v>
      </c>
      <c r="AI15">
        <v>1.4E-2</v>
      </c>
      <c r="AN15" s="2">
        <f t="shared" si="2"/>
        <v>2016</v>
      </c>
      <c r="AO15">
        <v>13</v>
      </c>
      <c r="AP15">
        <f t="shared" ref="AP15:AP23" si="5">AQ15-AO15</f>
        <v>18</v>
      </c>
      <c r="AQ15">
        <f t="shared" si="0"/>
        <v>31</v>
      </c>
      <c r="AR15">
        <f t="shared" si="3"/>
        <v>0.58064516129032262</v>
      </c>
    </row>
    <row r="16" spans="1:44" x14ac:dyDescent="0.2">
      <c r="A16">
        <v>2001</v>
      </c>
      <c r="B16" s="4" t="s">
        <v>312</v>
      </c>
      <c r="F16">
        <v>33</v>
      </c>
      <c r="G16" t="s">
        <v>0</v>
      </c>
      <c r="AC16" s="2">
        <v>2022</v>
      </c>
      <c r="AD16">
        <f t="shared" si="1"/>
        <v>18590.691833118715</v>
      </c>
      <c r="AG16">
        <v>2017</v>
      </c>
      <c r="AH16" s="5">
        <v>3.5000000000000003E-2</v>
      </c>
      <c r="AI16">
        <v>3.5000000000000003E-2</v>
      </c>
      <c r="AN16" s="2">
        <f t="shared" si="2"/>
        <v>2017</v>
      </c>
      <c r="AO16">
        <v>14</v>
      </c>
      <c r="AP16">
        <f t="shared" si="5"/>
        <v>16</v>
      </c>
      <c r="AQ16">
        <f t="shared" si="0"/>
        <v>30</v>
      </c>
      <c r="AR16">
        <f t="shared" si="3"/>
        <v>0.53333333333333333</v>
      </c>
    </row>
    <row r="17" spans="1:44" x14ac:dyDescent="0.2">
      <c r="A17">
        <v>2001</v>
      </c>
      <c r="B17" t="s">
        <v>291</v>
      </c>
      <c r="F17">
        <v>88</v>
      </c>
      <c r="G17" t="s">
        <v>0</v>
      </c>
      <c r="AC17" s="2">
        <v>2023</v>
      </c>
      <c r="AD17">
        <f t="shared" si="1"/>
        <v>15616.181139819721</v>
      </c>
      <c r="AG17">
        <v>2018</v>
      </c>
      <c r="AH17" s="5">
        <v>6.0999999999999999E-2</v>
      </c>
      <c r="AI17">
        <v>6.0999999999999999E-2</v>
      </c>
      <c r="AN17" s="2">
        <f t="shared" si="2"/>
        <v>2018</v>
      </c>
      <c r="AO17">
        <v>12</v>
      </c>
      <c r="AP17">
        <f t="shared" si="5"/>
        <v>12</v>
      </c>
      <c r="AQ17">
        <f t="shared" si="0"/>
        <v>24</v>
      </c>
      <c r="AR17">
        <f t="shared" si="3"/>
        <v>0.5</v>
      </c>
    </row>
    <row r="18" spans="1:44" x14ac:dyDescent="0.2">
      <c r="A18">
        <v>2001</v>
      </c>
      <c r="B18" t="s">
        <v>343</v>
      </c>
      <c r="F18">
        <v>29</v>
      </c>
      <c r="G18" t="s">
        <v>0</v>
      </c>
      <c r="AC18" s="2">
        <v>2024</v>
      </c>
      <c r="AD18">
        <f t="shared" si="1"/>
        <v>13117.592157448566</v>
      </c>
      <c r="AG18">
        <v>2019</v>
      </c>
      <c r="AH18" s="5">
        <v>0.08</v>
      </c>
      <c r="AI18">
        <v>0.08</v>
      </c>
      <c r="AN18" s="2">
        <f t="shared" si="2"/>
        <v>2019</v>
      </c>
      <c r="AO18">
        <v>10</v>
      </c>
      <c r="AP18">
        <f t="shared" si="5"/>
        <v>25</v>
      </c>
      <c r="AQ18">
        <f t="shared" si="0"/>
        <v>35</v>
      </c>
      <c r="AR18">
        <f t="shared" si="3"/>
        <v>0.7142857142857143</v>
      </c>
    </row>
    <row r="19" spans="1:44" x14ac:dyDescent="0.2">
      <c r="A19">
        <v>2001</v>
      </c>
      <c r="B19" t="s">
        <v>353</v>
      </c>
      <c r="F19">
        <v>50</v>
      </c>
      <c r="G19" t="s">
        <v>0</v>
      </c>
      <c r="AC19" s="2">
        <v>2025</v>
      </c>
      <c r="AD19">
        <f t="shared" si="1"/>
        <v>11018.777412256795</v>
      </c>
      <c r="AG19">
        <v>2020</v>
      </c>
      <c r="AH19" s="5">
        <v>9.2999999999999999E-2</v>
      </c>
      <c r="AI19">
        <v>9.2999999999999999E-2</v>
      </c>
      <c r="AN19" s="2">
        <f t="shared" si="2"/>
        <v>2020</v>
      </c>
      <c r="AO19">
        <v>7</v>
      </c>
      <c r="AP19">
        <f t="shared" si="5"/>
        <v>31</v>
      </c>
      <c r="AQ19">
        <f t="shared" si="0"/>
        <v>38</v>
      </c>
      <c r="AR19">
        <f t="shared" si="3"/>
        <v>0.81578947368421051</v>
      </c>
    </row>
    <row r="20" spans="1:44" x14ac:dyDescent="0.2">
      <c r="A20">
        <v>2001</v>
      </c>
      <c r="B20" s="4" t="s">
        <v>362</v>
      </c>
      <c r="F20">
        <v>38</v>
      </c>
      <c r="G20" t="s">
        <v>0</v>
      </c>
      <c r="AC20" s="2">
        <v>2026</v>
      </c>
      <c r="AD20">
        <f t="shared" si="1"/>
        <v>9255.7730262957084</v>
      </c>
      <c r="AG20">
        <v>2021</v>
      </c>
      <c r="AH20" s="5">
        <v>0.14499999999999999</v>
      </c>
      <c r="AI20">
        <v>0.14499999999999999</v>
      </c>
      <c r="AN20" s="2">
        <f t="shared" si="2"/>
        <v>2021</v>
      </c>
      <c r="AO20">
        <v>7</v>
      </c>
      <c r="AP20">
        <f t="shared" si="5"/>
        <v>45</v>
      </c>
      <c r="AQ20">
        <f t="shared" si="0"/>
        <v>52</v>
      </c>
      <c r="AR20">
        <f t="shared" si="3"/>
        <v>0.86538461538461542</v>
      </c>
    </row>
    <row r="21" spans="1:44" x14ac:dyDescent="0.2">
      <c r="A21">
        <v>2002</v>
      </c>
      <c r="B21" t="s">
        <v>291</v>
      </c>
      <c r="F21">
        <v>95</v>
      </c>
      <c r="G21" t="s">
        <v>0</v>
      </c>
      <c r="H21" s="2"/>
      <c r="J21" s="2"/>
      <c r="K21" s="2"/>
      <c r="L21" s="2"/>
      <c r="M21" s="2"/>
      <c r="N21" s="2"/>
      <c r="AC21" s="2">
        <v>2027</v>
      </c>
      <c r="AD21">
        <f t="shared" si="1"/>
        <v>7774.8493420883951</v>
      </c>
      <c r="AG21">
        <v>2022</v>
      </c>
      <c r="AH21" s="5">
        <v>0.23599999999999999</v>
      </c>
      <c r="AI21">
        <v>0.23599999999999999</v>
      </c>
      <c r="AN21" s="2">
        <f t="shared" si="2"/>
        <v>2022</v>
      </c>
      <c r="AO21">
        <v>6</v>
      </c>
      <c r="AP21">
        <f t="shared" si="5"/>
        <v>83</v>
      </c>
      <c r="AQ21">
        <f t="shared" si="0"/>
        <v>89</v>
      </c>
      <c r="AR21">
        <f t="shared" si="3"/>
        <v>0.93258426966292129</v>
      </c>
    </row>
    <row r="22" spans="1:44" x14ac:dyDescent="0.2">
      <c r="A22">
        <v>2002</v>
      </c>
      <c r="B22" s="4" t="s">
        <v>361</v>
      </c>
      <c r="F22">
        <v>38</v>
      </c>
      <c r="G22" t="s">
        <v>0</v>
      </c>
      <c r="AC22" s="2">
        <v>2028</v>
      </c>
      <c r="AD22">
        <f t="shared" si="1"/>
        <v>6530.8734473542518</v>
      </c>
      <c r="AG22">
        <v>2023</v>
      </c>
      <c r="AH22" s="5">
        <v>0.3</v>
      </c>
      <c r="AI22">
        <v>0.3</v>
      </c>
      <c r="AN22" s="2">
        <f t="shared" si="2"/>
        <v>2023</v>
      </c>
      <c r="AO22">
        <v>8</v>
      </c>
      <c r="AP22">
        <f t="shared" si="5"/>
        <v>136</v>
      </c>
      <c r="AQ22">
        <f t="shared" si="0"/>
        <v>144</v>
      </c>
      <c r="AR22">
        <f t="shared" si="3"/>
        <v>0.94444444444444442</v>
      </c>
    </row>
    <row r="23" spans="1:44" x14ac:dyDescent="0.2">
      <c r="A23">
        <v>2003</v>
      </c>
      <c r="B23" t="s">
        <v>291</v>
      </c>
      <c r="F23">
        <v>95</v>
      </c>
      <c r="G23" t="s">
        <v>0</v>
      </c>
      <c r="AC23" s="2">
        <v>2029</v>
      </c>
      <c r="AD23">
        <f t="shared" si="1"/>
        <v>5485.9336957775713</v>
      </c>
      <c r="AG23">
        <v>2023</v>
      </c>
      <c r="AH23" s="6">
        <v>0.36</v>
      </c>
      <c r="AI23" s="7">
        <v>0.36</v>
      </c>
      <c r="AJ23" t="s">
        <v>378</v>
      </c>
      <c r="AN23" s="2">
        <f>AN22+1</f>
        <v>2024</v>
      </c>
      <c r="AO23">
        <v>2</v>
      </c>
      <c r="AP23">
        <f t="shared" si="5"/>
        <v>123</v>
      </c>
      <c r="AQ23">
        <f t="shared" si="0"/>
        <v>125</v>
      </c>
      <c r="AR23">
        <f t="shared" si="3"/>
        <v>0.98399999999999999</v>
      </c>
    </row>
    <row r="24" spans="1:44" x14ac:dyDescent="0.2">
      <c r="A24">
        <v>2008</v>
      </c>
      <c r="B24" t="s">
        <v>170</v>
      </c>
      <c r="F24">
        <v>100</v>
      </c>
      <c r="G24" t="s">
        <v>0</v>
      </c>
      <c r="AC24" s="2">
        <v>2030</v>
      </c>
      <c r="AD24">
        <f t="shared" si="1"/>
        <v>4608.1843044531597</v>
      </c>
    </row>
    <row r="25" spans="1:44" x14ac:dyDescent="0.2">
      <c r="A25">
        <v>2011</v>
      </c>
      <c r="B25" t="s">
        <v>140</v>
      </c>
      <c r="F25">
        <v>94</v>
      </c>
      <c r="G25" t="s">
        <v>0</v>
      </c>
    </row>
    <row r="26" spans="1:44" x14ac:dyDescent="0.2">
      <c r="A26">
        <v>2011</v>
      </c>
      <c r="B26" t="s">
        <v>60</v>
      </c>
      <c r="F26">
        <v>73</v>
      </c>
      <c r="G26" t="s">
        <v>0</v>
      </c>
      <c r="I26" s="1">
        <v>32780</v>
      </c>
      <c r="K26">
        <f>I26 * (200/F26)</f>
        <v>89808.219178082189</v>
      </c>
      <c r="L26">
        <v>0.95</v>
      </c>
      <c r="M26">
        <f>K26/L26</f>
        <v>94534.967555875992</v>
      </c>
    </row>
    <row r="27" spans="1:44" x14ac:dyDescent="0.2">
      <c r="A27">
        <v>2011</v>
      </c>
      <c r="B27" t="s">
        <v>235</v>
      </c>
      <c r="F27">
        <v>63</v>
      </c>
      <c r="G27" t="s">
        <v>0</v>
      </c>
    </row>
    <row r="28" spans="1:44" x14ac:dyDescent="0.2">
      <c r="A28">
        <v>2011</v>
      </c>
      <c r="B28" t="s">
        <v>99</v>
      </c>
      <c r="F28">
        <v>63</v>
      </c>
      <c r="G28" t="s">
        <v>0</v>
      </c>
    </row>
    <row r="29" spans="1:44" x14ac:dyDescent="0.2">
      <c r="A29">
        <v>2012</v>
      </c>
      <c r="B29" t="s">
        <v>77</v>
      </c>
      <c r="F29">
        <v>62</v>
      </c>
      <c r="G29" t="s">
        <v>0</v>
      </c>
      <c r="I29" s="1">
        <v>29125</v>
      </c>
      <c r="K29">
        <f>I29 * (200/F29)</f>
        <v>93951.612903225803</v>
      </c>
      <c r="L29">
        <v>0.97</v>
      </c>
      <c r="M29">
        <f t="shared" ref="M29:M31" si="6">K29/L29</f>
        <v>96857.332889923506</v>
      </c>
    </row>
    <row r="30" spans="1:44" x14ac:dyDescent="0.2">
      <c r="A30">
        <v>2012</v>
      </c>
      <c r="B30" t="s">
        <v>107</v>
      </c>
      <c r="F30">
        <v>76</v>
      </c>
      <c r="G30" t="s">
        <v>0</v>
      </c>
      <c r="I30" s="1">
        <v>39200</v>
      </c>
      <c r="K30">
        <f>I30 * (200/F30)</f>
        <v>103157.89473684211</v>
      </c>
      <c r="L30">
        <v>0.97</v>
      </c>
      <c r="M30">
        <f t="shared" si="6"/>
        <v>106348.34508952795</v>
      </c>
    </row>
    <row r="31" spans="1:44" x14ac:dyDescent="0.2">
      <c r="A31">
        <v>2012</v>
      </c>
      <c r="B31" t="s">
        <v>60</v>
      </c>
      <c r="F31">
        <v>73</v>
      </c>
      <c r="G31" t="s">
        <v>0</v>
      </c>
      <c r="I31" s="1">
        <v>35200</v>
      </c>
      <c r="K31">
        <f>I31 * (200/F31)</f>
        <v>96438.356164383556</v>
      </c>
      <c r="L31">
        <v>0.97</v>
      </c>
      <c r="M31">
        <f t="shared" si="6"/>
        <v>99420.985736477902</v>
      </c>
    </row>
    <row r="32" spans="1:44" x14ac:dyDescent="0.2">
      <c r="A32">
        <v>2012</v>
      </c>
      <c r="B32" t="s">
        <v>36</v>
      </c>
      <c r="F32">
        <v>265</v>
      </c>
      <c r="G32" t="s">
        <v>0</v>
      </c>
    </row>
    <row r="33" spans="1:48" x14ac:dyDescent="0.2">
      <c r="A33">
        <v>2012</v>
      </c>
      <c r="B33" s="4" t="s">
        <v>291</v>
      </c>
      <c r="F33">
        <v>103</v>
      </c>
      <c r="G33" t="s">
        <v>0</v>
      </c>
      <c r="I33">
        <v>49800</v>
      </c>
      <c r="K33">
        <f>I33 * (200/F33)</f>
        <v>96699.029126213587</v>
      </c>
      <c r="L33">
        <v>0.97</v>
      </c>
      <c r="M33">
        <f t="shared" ref="M33" si="7">K33/L33</f>
        <v>99689.720748673804</v>
      </c>
    </row>
    <row r="34" spans="1:48" x14ac:dyDescent="0.2">
      <c r="A34">
        <v>2012</v>
      </c>
      <c r="B34" t="s">
        <v>322</v>
      </c>
      <c r="F34">
        <v>88</v>
      </c>
      <c r="G34" t="s">
        <v>0</v>
      </c>
    </row>
    <row r="35" spans="1:48" x14ac:dyDescent="0.2">
      <c r="A35">
        <v>2012</v>
      </c>
      <c r="B35" t="s">
        <v>352</v>
      </c>
      <c r="F35">
        <v>56</v>
      </c>
      <c r="G35" t="s">
        <v>0</v>
      </c>
    </row>
    <row r="36" spans="1:48" x14ac:dyDescent="0.2">
      <c r="A36">
        <v>2012</v>
      </c>
      <c r="B36" t="s">
        <v>330</v>
      </c>
      <c r="F36">
        <v>122</v>
      </c>
      <c r="G36" t="s">
        <v>0</v>
      </c>
    </row>
    <row r="37" spans="1:48" x14ac:dyDescent="0.2">
      <c r="A37">
        <v>2013</v>
      </c>
      <c r="B37" t="s">
        <v>24</v>
      </c>
      <c r="F37">
        <v>38</v>
      </c>
      <c r="G37" t="s">
        <v>0</v>
      </c>
    </row>
    <row r="38" spans="1:48" x14ac:dyDescent="0.2">
      <c r="A38">
        <v>2013</v>
      </c>
      <c r="B38" t="s">
        <v>42</v>
      </c>
      <c r="F38">
        <v>82</v>
      </c>
      <c r="G38" t="s">
        <v>0</v>
      </c>
      <c r="I38" s="1">
        <v>36625</v>
      </c>
      <c r="K38">
        <f>I38 * (200/F38)</f>
        <v>89329.268292682929</v>
      </c>
      <c r="L38">
        <f t="shared" ref="L38:L40" si="8">1-0.016</f>
        <v>0.98399999999999999</v>
      </c>
      <c r="M38">
        <f t="shared" ref="M38:M40" si="9">K38/L38</f>
        <v>90781.776720206224</v>
      </c>
    </row>
    <row r="39" spans="1:48" x14ac:dyDescent="0.2">
      <c r="A39">
        <v>2013</v>
      </c>
      <c r="B39" t="s">
        <v>52</v>
      </c>
      <c r="F39">
        <v>87</v>
      </c>
      <c r="G39" t="s">
        <v>0</v>
      </c>
      <c r="I39" s="1">
        <v>31800</v>
      </c>
      <c r="K39">
        <f>I39 * (200/F39)</f>
        <v>73103.448275862058</v>
      </c>
      <c r="L39">
        <f t="shared" si="8"/>
        <v>0.98399999999999999</v>
      </c>
      <c r="M39">
        <f t="shared" si="9"/>
        <v>74292.122231567133</v>
      </c>
    </row>
    <row r="40" spans="1:48" x14ac:dyDescent="0.2">
      <c r="A40">
        <v>2013</v>
      </c>
      <c r="B40" t="s">
        <v>60</v>
      </c>
      <c r="F40">
        <v>75</v>
      </c>
      <c r="G40" t="s">
        <v>0</v>
      </c>
      <c r="I40" s="1">
        <v>28800</v>
      </c>
      <c r="K40">
        <f>I40 * (200/F40)</f>
        <v>76800</v>
      </c>
      <c r="L40">
        <f t="shared" si="8"/>
        <v>0.98399999999999999</v>
      </c>
      <c r="M40">
        <f t="shared" si="9"/>
        <v>78048.780487804877</v>
      </c>
    </row>
    <row r="41" spans="1:48" x14ac:dyDescent="0.2">
      <c r="A41">
        <v>2013</v>
      </c>
      <c r="B41" t="s">
        <v>77</v>
      </c>
      <c r="F41">
        <v>62</v>
      </c>
      <c r="G41" t="s">
        <v>0</v>
      </c>
    </row>
    <row r="42" spans="1:48" x14ac:dyDescent="0.2">
      <c r="A42">
        <v>2013</v>
      </c>
      <c r="B42" t="s">
        <v>101</v>
      </c>
      <c r="F42">
        <v>68</v>
      </c>
      <c r="G42" t="s">
        <v>0</v>
      </c>
      <c r="I42" s="1">
        <v>28000</v>
      </c>
      <c r="K42">
        <f>I42 * (200/F42)</f>
        <v>82352.941176470587</v>
      </c>
      <c r="L42">
        <f t="shared" ref="L42:L45" si="10">1-0.016</f>
        <v>0.98399999999999999</v>
      </c>
      <c r="M42">
        <f t="shared" ref="M42:M45" si="11">K42/L42</f>
        <v>83692.013390722146</v>
      </c>
    </row>
    <row r="43" spans="1:48" x14ac:dyDescent="0.2">
      <c r="A43">
        <v>2013</v>
      </c>
      <c r="B43" t="s">
        <v>99</v>
      </c>
      <c r="F43">
        <v>68</v>
      </c>
      <c r="G43" t="s">
        <v>0</v>
      </c>
      <c r="I43" s="1">
        <v>25000</v>
      </c>
      <c r="K43">
        <f>I43 * (200/F43)</f>
        <v>73529.411764705888</v>
      </c>
      <c r="L43">
        <f t="shared" si="10"/>
        <v>0.98399999999999999</v>
      </c>
      <c r="M43">
        <f t="shared" si="11"/>
        <v>74725.011956001923</v>
      </c>
      <c r="AO43" s="2" t="s">
        <v>386</v>
      </c>
    </row>
    <row r="44" spans="1:48" x14ac:dyDescent="0.2">
      <c r="A44">
        <v>2013</v>
      </c>
      <c r="B44" t="s">
        <v>107</v>
      </c>
      <c r="F44">
        <v>76</v>
      </c>
      <c r="G44" t="s">
        <v>0</v>
      </c>
      <c r="I44" s="1">
        <v>39200</v>
      </c>
      <c r="K44">
        <f>I44 * (200/F44)</f>
        <v>103157.89473684211</v>
      </c>
      <c r="L44">
        <f t="shared" si="10"/>
        <v>0.98399999999999999</v>
      </c>
      <c r="M44">
        <f t="shared" si="11"/>
        <v>104835.25887890458</v>
      </c>
      <c r="AQ44" s="2" t="s">
        <v>102</v>
      </c>
      <c r="AR44" s="2" t="s">
        <v>104</v>
      </c>
      <c r="AS44" s="2" t="s">
        <v>388</v>
      </c>
      <c r="AT44" s="2" t="s">
        <v>105</v>
      </c>
      <c r="AU44" s="2"/>
    </row>
    <row r="45" spans="1:48" x14ac:dyDescent="0.2">
      <c r="A45">
        <v>2013</v>
      </c>
      <c r="B45" t="s">
        <v>162</v>
      </c>
      <c r="F45">
        <v>208</v>
      </c>
      <c r="G45" t="s">
        <v>0</v>
      </c>
      <c r="I45" s="1">
        <v>69900</v>
      </c>
      <c r="K45">
        <f>I45 * (200/F45)</f>
        <v>67211.538461538468</v>
      </c>
      <c r="L45">
        <f t="shared" si="10"/>
        <v>0.98399999999999999</v>
      </c>
      <c r="M45">
        <f t="shared" si="11"/>
        <v>68304.40900562852</v>
      </c>
      <c r="AO45" s="2" t="s">
        <v>387</v>
      </c>
      <c r="AQ45">
        <v>2023</v>
      </c>
      <c r="AR45">
        <v>329</v>
      </c>
      <c r="AS45">
        <v>20800</v>
      </c>
      <c r="AT45">
        <f t="shared" ref="AT45:AT59" si="12">AS45*(200/AR45)</f>
        <v>12644.376899696048</v>
      </c>
      <c r="AV45" t="s">
        <v>412</v>
      </c>
    </row>
    <row r="46" spans="1:48" x14ac:dyDescent="0.2">
      <c r="A46">
        <v>2013</v>
      </c>
      <c r="B46" t="s">
        <v>202</v>
      </c>
      <c r="F46">
        <v>139</v>
      </c>
      <c r="G46" t="s">
        <v>0</v>
      </c>
      <c r="AO46" s="2" t="s">
        <v>399</v>
      </c>
      <c r="AQ46">
        <v>2015</v>
      </c>
      <c r="AR46">
        <v>133</v>
      </c>
      <c r="AS46">
        <v>36584</v>
      </c>
      <c r="AT46">
        <f t="shared" si="12"/>
        <v>55013.533834586466</v>
      </c>
    </row>
    <row r="47" spans="1:48" x14ac:dyDescent="0.2">
      <c r="A47">
        <v>2013</v>
      </c>
      <c r="B47" t="s">
        <v>229</v>
      </c>
      <c r="F47">
        <v>265</v>
      </c>
      <c r="G47" t="s">
        <v>0</v>
      </c>
      <c r="AO47" s="2" t="s">
        <v>400</v>
      </c>
      <c r="AQ47">
        <v>2016</v>
      </c>
      <c r="AR47">
        <v>175</v>
      </c>
      <c r="AS47">
        <v>29000</v>
      </c>
      <c r="AT47">
        <f t="shared" si="12"/>
        <v>33142.857142857138</v>
      </c>
    </row>
    <row r="48" spans="1:48" x14ac:dyDescent="0.2">
      <c r="A48">
        <v>2013</v>
      </c>
      <c r="B48" s="4" t="s">
        <v>291</v>
      </c>
      <c r="F48">
        <v>103</v>
      </c>
      <c r="G48" t="s">
        <v>0</v>
      </c>
      <c r="I48">
        <v>49800</v>
      </c>
      <c r="K48">
        <f>I48 * (200/F48)</f>
        <v>96699.029126213587</v>
      </c>
      <c r="L48">
        <f>1-0.016</f>
        <v>0.98399999999999999</v>
      </c>
      <c r="M48">
        <f t="shared" ref="M48:M49" si="13">K48/L48</f>
        <v>98271.37106322519</v>
      </c>
      <c r="AO48" s="2" t="s">
        <v>401</v>
      </c>
      <c r="AQ48">
        <v>2016</v>
      </c>
      <c r="AR48">
        <v>130</v>
      </c>
      <c r="AS48">
        <v>22710</v>
      </c>
      <c r="AT48">
        <f t="shared" si="12"/>
        <v>34938.461538461539</v>
      </c>
    </row>
    <row r="49" spans="1:46" x14ac:dyDescent="0.2">
      <c r="A49">
        <v>2013</v>
      </c>
      <c r="B49" t="s">
        <v>322</v>
      </c>
      <c r="F49">
        <v>88</v>
      </c>
      <c r="G49" t="s">
        <v>0</v>
      </c>
      <c r="I49" s="1">
        <v>37250</v>
      </c>
      <c r="K49">
        <f>I49 * (200/F49)</f>
        <v>84659.090909090912</v>
      </c>
      <c r="L49">
        <f>1-0.016</f>
        <v>0.98399999999999999</v>
      </c>
      <c r="M49">
        <f t="shared" si="13"/>
        <v>86035.661492978572</v>
      </c>
      <c r="AO49" s="2" t="s">
        <v>402</v>
      </c>
      <c r="AQ49">
        <v>2017</v>
      </c>
      <c r="AR49">
        <v>67</v>
      </c>
      <c r="AS49">
        <v>14000</v>
      </c>
      <c r="AT49">
        <f t="shared" si="12"/>
        <v>41791.044776119408</v>
      </c>
    </row>
    <row r="50" spans="1:46" x14ac:dyDescent="0.2">
      <c r="A50">
        <v>2013</v>
      </c>
      <c r="B50" t="s">
        <v>330</v>
      </c>
      <c r="F50">
        <v>127</v>
      </c>
      <c r="G50" t="s">
        <v>0</v>
      </c>
      <c r="AO50" s="2" t="s">
        <v>403</v>
      </c>
      <c r="AQ50">
        <v>2018</v>
      </c>
      <c r="AR50">
        <v>136</v>
      </c>
      <c r="AS50">
        <v>8680</v>
      </c>
      <c r="AT50">
        <f t="shared" si="12"/>
        <v>12764.705882352942</v>
      </c>
    </row>
    <row r="51" spans="1:46" x14ac:dyDescent="0.2">
      <c r="A51">
        <v>2014</v>
      </c>
      <c r="B51" t="s">
        <v>20</v>
      </c>
      <c r="F51">
        <v>81</v>
      </c>
      <c r="G51" t="s">
        <v>0</v>
      </c>
      <c r="I51" s="1">
        <v>41350</v>
      </c>
      <c r="K51">
        <f t="shared" ref="K51:K60" si="14">I51 * (200/F51)</f>
        <v>102098.76543209876</v>
      </c>
      <c r="M51">
        <f t="shared" ref="M51:M60" si="15">K51</f>
        <v>102098.76543209876</v>
      </c>
      <c r="AO51" s="2" t="s">
        <v>404</v>
      </c>
      <c r="AQ51">
        <v>2019</v>
      </c>
      <c r="AR51">
        <v>165</v>
      </c>
      <c r="AS51">
        <v>32000</v>
      </c>
      <c r="AT51">
        <f t="shared" si="12"/>
        <v>38787.878787878792</v>
      </c>
    </row>
    <row r="52" spans="1:46" x14ac:dyDescent="0.2">
      <c r="A52">
        <v>2014</v>
      </c>
      <c r="B52" t="s">
        <v>40</v>
      </c>
      <c r="F52">
        <v>82</v>
      </c>
      <c r="G52" t="s">
        <v>0</v>
      </c>
      <c r="I52" s="1">
        <v>26685</v>
      </c>
      <c r="K52">
        <f t="shared" si="14"/>
        <v>65085.365853658535</v>
      </c>
      <c r="M52">
        <f t="shared" si="15"/>
        <v>65085.365853658535</v>
      </c>
      <c r="AO52" s="2" t="s">
        <v>405</v>
      </c>
      <c r="AQ52">
        <v>2019</v>
      </c>
      <c r="AR52">
        <v>153</v>
      </c>
      <c r="AS52">
        <v>12498</v>
      </c>
      <c r="AT52">
        <f t="shared" si="12"/>
        <v>16337.254901960785</v>
      </c>
    </row>
    <row r="53" spans="1:46" x14ac:dyDescent="0.2">
      <c r="A53">
        <v>2014</v>
      </c>
      <c r="B53" t="s">
        <v>42</v>
      </c>
      <c r="F53">
        <v>82</v>
      </c>
      <c r="G53" t="s">
        <v>0</v>
      </c>
      <c r="I53" s="1">
        <v>36625</v>
      </c>
      <c r="K53">
        <f t="shared" si="14"/>
        <v>89329.268292682929</v>
      </c>
      <c r="M53">
        <f t="shared" si="15"/>
        <v>89329.268292682929</v>
      </c>
      <c r="AO53" s="2" t="s">
        <v>406</v>
      </c>
      <c r="AQ53">
        <v>2019</v>
      </c>
      <c r="AR53">
        <v>108</v>
      </c>
      <c r="AS53">
        <v>8440</v>
      </c>
      <c r="AT53">
        <f t="shared" si="12"/>
        <v>15629.62962962963</v>
      </c>
    </row>
    <row r="54" spans="1:46" x14ac:dyDescent="0.2">
      <c r="A54">
        <v>2014</v>
      </c>
      <c r="B54" t="s">
        <v>52</v>
      </c>
      <c r="F54">
        <v>87</v>
      </c>
      <c r="G54" t="s">
        <v>0</v>
      </c>
      <c r="I54" s="1">
        <v>31800</v>
      </c>
      <c r="K54">
        <f t="shared" si="14"/>
        <v>73103.448275862058</v>
      </c>
      <c r="M54">
        <f t="shared" si="15"/>
        <v>73103.448275862058</v>
      </c>
      <c r="AO54" s="2" t="s">
        <v>407</v>
      </c>
      <c r="AQ54">
        <v>2020</v>
      </c>
      <c r="AR54">
        <v>176</v>
      </c>
      <c r="AS54">
        <v>25849</v>
      </c>
      <c r="AT54">
        <f t="shared" si="12"/>
        <v>29373.86363636364</v>
      </c>
    </row>
    <row r="55" spans="1:46" x14ac:dyDescent="0.2">
      <c r="A55">
        <v>2014</v>
      </c>
      <c r="B55" t="s">
        <v>60</v>
      </c>
      <c r="F55">
        <v>84</v>
      </c>
      <c r="G55" t="s">
        <v>0</v>
      </c>
      <c r="I55" s="1">
        <v>28980</v>
      </c>
      <c r="K55">
        <f t="shared" si="14"/>
        <v>69000</v>
      </c>
      <c r="M55">
        <f t="shared" si="15"/>
        <v>69000</v>
      </c>
      <c r="AO55" s="2" t="s">
        <v>408</v>
      </c>
      <c r="AQ55">
        <v>2020</v>
      </c>
      <c r="AR55">
        <v>263</v>
      </c>
      <c r="AS55">
        <v>32800</v>
      </c>
      <c r="AT55">
        <f t="shared" si="12"/>
        <v>24942.965779467679</v>
      </c>
    </row>
    <row r="56" spans="1:46" x14ac:dyDescent="0.2">
      <c r="A56">
        <v>2014</v>
      </c>
      <c r="B56" t="s">
        <v>77</v>
      </c>
      <c r="F56">
        <v>62</v>
      </c>
      <c r="G56" t="s">
        <v>0</v>
      </c>
      <c r="I56" s="1">
        <v>22995</v>
      </c>
      <c r="K56">
        <f t="shared" si="14"/>
        <v>74177.419354838712</v>
      </c>
      <c r="M56">
        <f t="shared" si="15"/>
        <v>74177.419354838712</v>
      </c>
      <c r="AO56" s="2" t="s">
        <v>409</v>
      </c>
      <c r="AQ56">
        <v>2020</v>
      </c>
      <c r="AR56">
        <v>87</v>
      </c>
      <c r="AS56">
        <v>20351</v>
      </c>
      <c r="AT56">
        <f t="shared" si="12"/>
        <v>46783.908045977012</v>
      </c>
    </row>
    <row r="57" spans="1:46" x14ac:dyDescent="0.2">
      <c r="A57">
        <v>2014</v>
      </c>
      <c r="B57" t="s">
        <v>101</v>
      </c>
      <c r="F57">
        <v>68</v>
      </c>
      <c r="G57" t="s">
        <v>0</v>
      </c>
      <c r="I57" s="1">
        <v>28000</v>
      </c>
      <c r="K57">
        <f t="shared" si="14"/>
        <v>82352.941176470587</v>
      </c>
      <c r="M57">
        <f t="shared" si="15"/>
        <v>82352.941176470587</v>
      </c>
      <c r="AO57" s="2" t="s">
        <v>405</v>
      </c>
      <c r="AQ57">
        <v>2021</v>
      </c>
      <c r="AR57">
        <v>136</v>
      </c>
      <c r="AS57">
        <v>8680</v>
      </c>
      <c r="AT57">
        <f t="shared" si="12"/>
        <v>12764.705882352942</v>
      </c>
    </row>
    <row r="58" spans="1:46" x14ac:dyDescent="0.2">
      <c r="A58">
        <v>2014</v>
      </c>
      <c r="B58" t="s">
        <v>99</v>
      </c>
      <c r="F58">
        <v>68</v>
      </c>
      <c r="G58" t="s">
        <v>0</v>
      </c>
      <c r="I58" s="1">
        <v>25000</v>
      </c>
      <c r="K58">
        <f t="shared" si="14"/>
        <v>73529.411764705888</v>
      </c>
      <c r="M58">
        <f t="shared" si="15"/>
        <v>73529.411764705888</v>
      </c>
      <c r="AO58" s="2" t="s">
        <v>410</v>
      </c>
      <c r="AQ58">
        <v>2021</v>
      </c>
      <c r="AR58">
        <v>306</v>
      </c>
      <c r="AS58">
        <v>36008</v>
      </c>
      <c r="AT58">
        <f t="shared" si="12"/>
        <v>23534.640522875816</v>
      </c>
    </row>
    <row r="59" spans="1:46" x14ac:dyDescent="0.2">
      <c r="A59">
        <v>2014</v>
      </c>
      <c r="B59" t="s">
        <v>107</v>
      </c>
      <c r="F59">
        <v>76</v>
      </c>
      <c r="G59" t="s">
        <v>0</v>
      </c>
      <c r="I59" s="1">
        <v>29170</v>
      </c>
      <c r="K59">
        <f t="shared" si="14"/>
        <v>76763.157894736854</v>
      </c>
      <c r="M59">
        <f t="shared" si="15"/>
        <v>76763.157894736854</v>
      </c>
      <c r="AO59" s="2" t="s">
        <v>396</v>
      </c>
      <c r="AQ59">
        <v>2023</v>
      </c>
      <c r="AR59">
        <v>469</v>
      </c>
      <c r="AS59">
        <v>32390</v>
      </c>
      <c r="AT59">
        <f t="shared" si="12"/>
        <v>13812.366737739871</v>
      </c>
    </row>
    <row r="60" spans="1:46" x14ac:dyDescent="0.2">
      <c r="A60">
        <v>2014</v>
      </c>
      <c r="B60" t="s">
        <v>162</v>
      </c>
      <c r="F60">
        <v>208</v>
      </c>
      <c r="G60" t="s">
        <v>0</v>
      </c>
      <c r="I60" s="1">
        <v>69900</v>
      </c>
      <c r="K60">
        <f t="shared" si="14"/>
        <v>67211.538461538468</v>
      </c>
      <c r="M60">
        <f t="shared" si="15"/>
        <v>67211.538461538468</v>
      </c>
      <c r="AO60" s="2" t="s">
        <v>389</v>
      </c>
    </row>
    <row r="61" spans="1:46" x14ac:dyDescent="0.2">
      <c r="A61">
        <v>2014</v>
      </c>
      <c r="B61" t="s">
        <v>229</v>
      </c>
      <c r="F61">
        <v>265</v>
      </c>
      <c r="G61" t="s">
        <v>0</v>
      </c>
      <c r="AO61" s="2" t="s">
        <v>398</v>
      </c>
      <c r="AP61" s="2"/>
      <c r="AQ61" s="2">
        <v>2023</v>
      </c>
      <c r="AR61" s="2">
        <v>208</v>
      </c>
      <c r="AS61" s="2">
        <v>8700</v>
      </c>
      <c r="AT61" s="2">
        <f>AS61*(200/AR61)</f>
        <v>8365.3846153846152</v>
      </c>
    </row>
    <row r="62" spans="1:46" x14ac:dyDescent="0.2">
      <c r="A62">
        <v>2014</v>
      </c>
      <c r="B62" t="s">
        <v>231</v>
      </c>
      <c r="F62">
        <v>242</v>
      </c>
      <c r="G62" t="s">
        <v>0</v>
      </c>
      <c r="AO62" s="2" t="s">
        <v>390</v>
      </c>
    </row>
    <row r="63" spans="1:46" x14ac:dyDescent="0.2">
      <c r="A63">
        <v>2014</v>
      </c>
      <c r="B63" t="s">
        <v>259</v>
      </c>
      <c r="F63">
        <v>87</v>
      </c>
      <c r="G63" t="s">
        <v>0</v>
      </c>
      <c r="I63">
        <v>41450</v>
      </c>
      <c r="K63">
        <f>I63 * (200/F63)</f>
        <v>95287.356321839077</v>
      </c>
      <c r="M63">
        <f>K63</f>
        <v>95287.356321839077</v>
      </c>
      <c r="AO63" s="2" t="s">
        <v>391</v>
      </c>
      <c r="AQ63">
        <v>2023</v>
      </c>
      <c r="AR63">
        <v>225</v>
      </c>
      <c r="AS63">
        <v>13142</v>
      </c>
    </row>
    <row r="64" spans="1:46" x14ac:dyDescent="0.2">
      <c r="A64">
        <v>2014</v>
      </c>
      <c r="B64" s="4" t="s">
        <v>291</v>
      </c>
      <c r="F64">
        <v>103</v>
      </c>
      <c r="G64" t="s">
        <v>0</v>
      </c>
      <c r="I64">
        <v>49800</v>
      </c>
      <c r="K64">
        <f>I64 * (200/F64)</f>
        <v>96699.029126213587</v>
      </c>
      <c r="M64">
        <f>K64</f>
        <v>96699.029126213587</v>
      </c>
      <c r="AO64" s="2" t="s">
        <v>397</v>
      </c>
      <c r="AP64" s="2"/>
      <c r="AQ64" s="2">
        <v>2022</v>
      </c>
      <c r="AR64" s="2">
        <v>186</v>
      </c>
      <c r="AS64" s="2">
        <v>8700</v>
      </c>
      <c r="AT64" s="2">
        <f>AS64*(200/AR64)</f>
        <v>9354.8387096774186</v>
      </c>
    </row>
    <row r="65" spans="1:46" x14ac:dyDescent="0.2">
      <c r="A65">
        <v>2014</v>
      </c>
      <c r="B65" t="s">
        <v>330</v>
      </c>
      <c r="F65">
        <v>127</v>
      </c>
      <c r="G65" t="s">
        <v>0</v>
      </c>
      <c r="AO65" s="2" t="s">
        <v>392</v>
      </c>
      <c r="AQ65">
        <v>2020</v>
      </c>
      <c r="AS65">
        <v>5700</v>
      </c>
    </row>
    <row r="66" spans="1:46" x14ac:dyDescent="0.2">
      <c r="A66">
        <v>2015</v>
      </c>
      <c r="B66" t="s">
        <v>20</v>
      </c>
      <c r="F66">
        <v>81</v>
      </c>
      <c r="G66" t="s">
        <v>0</v>
      </c>
      <c r="I66" s="1">
        <v>42400</v>
      </c>
      <c r="K66">
        <f t="shared" ref="K66:K76" si="16">I66 * (200/F66)</f>
        <v>104691.35802469135</v>
      </c>
      <c r="L66">
        <v>1.0009999999999999</v>
      </c>
      <c r="M66">
        <f t="shared" ref="M66:M76" si="17">K66/L66</f>
        <v>104586.77125343792</v>
      </c>
      <c r="AO66" s="2" t="s">
        <v>392</v>
      </c>
      <c r="AQ66">
        <v>2021</v>
      </c>
      <c r="AR66">
        <v>74</v>
      </c>
      <c r="AS66">
        <v>6000</v>
      </c>
      <c r="AT66">
        <f>AS66*(200/AR66)</f>
        <v>16216.216216216215</v>
      </c>
    </row>
    <row r="67" spans="1:46" x14ac:dyDescent="0.2">
      <c r="A67">
        <v>2015</v>
      </c>
      <c r="B67" t="s">
        <v>40</v>
      </c>
      <c r="F67">
        <v>82</v>
      </c>
      <c r="G67" t="s">
        <v>0</v>
      </c>
      <c r="I67" s="1">
        <v>25170</v>
      </c>
      <c r="K67">
        <f t="shared" si="16"/>
        <v>61390.243902439026</v>
      </c>
      <c r="L67">
        <v>1.0009999999999999</v>
      </c>
      <c r="M67">
        <f t="shared" si="17"/>
        <v>61328.914987451579</v>
      </c>
      <c r="AO67" s="2" t="s">
        <v>411</v>
      </c>
      <c r="AQ67">
        <v>2023</v>
      </c>
      <c r="AR67">
        <v>344</v>
      </c>
      <c r="AS67">
        <v>37000</v>
      </c>
      <c r="AT67">
        <f>AS67*(200/AR67)</f>
        <v>21511.627906976744</v>
      </c>
    </row>
    <row r="68" spans="1:46" x14ac:dyDescent="0.2">
      <c r="A68">
        <v>2015</v>
      </c>
      <c r="B68" t="s">
        <v>41</v>
      </c>
      <c r="F68">
        <v>83</v>
      </c>
      <c r="G68" t="s">
        <v>0</v>
      </c>
      <c r="I68" s="1">
        <v>33450</v>
      </c>
      <c r="K68">
        <f t="shared" si="16"/>
        <v>80602.409638554222</v>
      </c>
      <c r="L68">
        <v>1.0009999999999999</v>
      </c>
      <c r="M68">
        <f t="shared" si="17"/>
        <v>80521.88775080342</v>
      </c>
      <c r="AO68" s="2" t="s">
        <v>393</v>
      </c>
      <c r="AQ68">
        <v>2023</v>
      </c>
      <c r="AR68">
        <v>348</v>
      </c>
      <c r="AS68">
        <v>27600</v>
      </c>
      <c r="AT68">
        <f>AS68*(200/AR68)</f>
        <v>15862.068965517241</v>
      </c>
    </row>
    <row r="69" spans="1:46" x14ac:dyDescent="0.2">
      <c r="A69">
        <v>2015</v>
      </c>
      <c r="B69" t="s">
        <v>52</v>
      </c>
      <c r="F69">
        <v>87</v>
      </c>
      <c r="G69" t="s">
        <v>0</v>
      </c>
      <c r="I69" s="1">
        <v>31800</v>
      </c>
      <c r="K69">
        <f t="shared" si="16"/>
        <v>73103.448275862058</v>
      </c>
      <c r="L69">
        <v>1.0009999999999999</v>
      </c>
      <c r="M69">
        <f t="shared" si="17"/>
        <v>73030.417858004061</v>
      </c>
      <c r="AO69" s="2" t="s">
        <v>394</v>
      </c>
      <c r="AP69" s="2"/>
      <c r="AQ69" s="2">
        <v>2023</v>
      </c>
      <c r="AR69" s="2">
        <v>250</v>
      </c>
      <c r="AS69" s="2">
        <v>12450</v>
      </c>
      <c r="AT69" s="2">
        <f>AS69*(200/AR69)</f>
        <v>9960</v>
      </c>
    </row>
    <row r="70" spans="1:46" x14ac:dyDescent="0.2">
      <c r="A70">
        <v>2015</v>
      </c>
      <c r="B70" t="s">
        <v>60</v>
      </c>
      <c r="F70">
        <v>84</v>
      </c>
      <c r="G70" t="s">
        <v>0</v>
      </c>
      <c r="I70" s="1">
        <v>29010</v>
      </c>
      <c r="K70">
        <f t="shared" si="16"/>
        <v>69071.428571428565</v>
      </c>
      <c r="L70">
        <v>1.0009999999999999</v>
      </c>
      <c r="M70">
        <f t="shared" si="17"/>
        <v>69002.426145283287</v>
      </c>
      <c r="AO70" s="2" t="s">
        <v>395</v>
      </c>
      <c r="AQ70">
        <v>2023</v>
      </c>
      <c r="AR70">
        <v>250</v>
      </c>
      <c r="AS70">
        <v>23500</v>
      </c>
      <c r="AT70">
        <f>AS70*(200/AR70)</f>
        <v>18800</v>
      </c>
    </row>
    <row r="71" spans="1:46" x14ac:dyDescent="0.2">
      <c r="A71">
        <v>2015</v>
      </c>
      <c r="B71" t="s">
        <v>101</v>
      </c>
      <c r="F71">
        <v>68</v>
      </c>
      <c r="G71" t="s">
        <v>0</v>
      </c>
      <c r="I71" s="1">
        <v>28000</v>
      </c>
      <c r="K71">
        <f t="shared" si="16"/>
        <v>82352.941176470587</v>
      </c>
      <c r="L71">
        <v>1.0009999999999999</v>
      </c>
      <c r="M71">
        <f t="shared" si="17"/>
        <v>82270.670505964634</v>
      </c>
    </row>
    <row r="72" spans="1:46" x14ac:dyDescent="0.2">
      <c r="A72">
        <v>2015</v>
      </c>
      <c r="B72" t="s">
        <v>99</v>
      </c>
      <c r="F72">
        <v>68</v>
      </c>
      <c r="G72" t="s">
        <v>0</v>
      </c>
      <c r="I72" s="1">
        <v>25000</v>
      </c>
      <c r="K72">
        <f t="shared" si="16"/>
        <v>73529.411764705888</v>
      </c>
      <c r="L72">
        <v>1.0009999999999999</v>
      </c>
      <c r="M72">
        <f t="shared" si="17"/>
        <v>73455.955808896993</v>
      </c>
    </row>
    <row r="73" spans="1:46" x14ac:dyDescent="0.2">
      <c r="A73">
        <v>2015</v>
      </c>
      <c r="B73" t="s">
        <v>66</v>
      </c>
      <c r="F73">
        <v>93</v>
      </c>
      <c r="G73" t="s">
        <v>0</v>
      </c>
      <c r="I73" s="1">
        <v>33700</v>
      </c>
      <c r="K73">
        <f t="shared" si="16"/>
        <v>72473.118279569884</v>
      </c>
      <c r="L73">
        <v>1.0009999999999999</v>
      </c>
      <c r="M73">
        <f t="shared" si="17"/>
        <v>72400.717562007878</v>
      </c>
    </row>
    <row r="74" spans="1:46" x14ac:dyDescent="0.2">
      <c r="A74">
        <v>2015</v>
      </c>
      <c r="B74" t="s">
        <v>107</v>
      </c>
      <c r="F74">
        <v>76</v>
      </c>
      <c r="G74" t="s">
        <v>0</v>
      </c>
      <c r="I74" s="1">
        <v>29170</v>
      </c>
      <c r="K74">
        <f t="shared" si="16"/>
        <v>76763.157894736854</v>
      </c>
      <c r="L74">
        <v>1.0009999999999999</v>
      </c>
      <c r="M74">
        <f t="shared" si="17"/>
        <v>76686.471423313546</v>
      </c>
    </row>
    <row r="75" spans="1:46" x14ac:dyDescent="0.2">
      <c r="A75">
        <v>2015</v>
      </c>
      <c r="B75" t="s">
        <v>151</v>
      </c>
      <c r="F75">
        <v>240</v>
      </c>
      <c r="G75" t="s">
        <v>0</v>
      </c>
      <c r="I75" s="1">
        <v>75000</v>
      </c>
      <c r="K75">
        <f t="shared" si="16"/>
        <v>62500</v>
      </c>
      <c r="L75">
        <v>1.0009999999999999</v>
      </c>
      <c r="M75">
        <f t="shared" si="17"/>
        <v>62437.562437562447</v>
      </c>
    </row>
    <row r="76" spans="1:46" x14ac:dyDescent="0.2">
      <c r="A76">
        <v>2015</v>
      </c>
      <c r="B76" t="s">
        <v>156</v>
      </c>
      <c r="F76">
        <v>270</v>
      </c>
      <c r="G76" t="s">
        <v>0</v>
      </c>
      <c r="I76" s="1">
        <v>85000</v>
      </c>
      <c r="K76">
        <f t="shared" si="16"/>
        <v>62962.962962962956</v>
      </c>
      <c r="L76">
        <v>1.0009999999999999</v>
      </c>
      <c r="M76">
        <f t="shared" si="17"/>
        <v>62900.062900062898</v>
      </c>
    </row>
    <row r="77" spans="1:46" x14ac:dyDescent="0.2">
      <c r="A77">
        <v>2015</v>
      </c>
      <c r="B77" t="s">
        <v>123</v>
      </c>
      <c r="F77">
        <v>270</v>
      </c>
      <c r="G77" t="s">
        <v>0</v>
      </c>
    </row>
    <row r="78" spans="1:46" x14ac:dyDescent="0.2">
      <c r="A78">
        <v>2015</v>
      </c>
      <c r="B78" t="s">
        <v>162</v>
      </c>
      <c r="F78">
        <v>208</v>
      </c>
      <c r="G78" t="s">
        <v>0</v>
      </c>
      <c r="I78" s="1">
        <v>69900</v>
      </c>
      <c r="K78">
        <f>I78 * (200/F78)</f>
        <v>67211.538461538468</v>
      </c>
      <c r="L78">
        <v>1.0009999999999999</v>
      </c>
      <c r="M78">
        <f t="shared" ref="M78:M79" si="18">K78/L78</f>
        <v>67144.394067471003</v>
      </c>
    </row>
    <row r="79" spans="1:46" x14ac:dyDescent="0.2">
      <c r="A79">
        <v>2015</v>
      </c>
      <c r="B79" t="s">
        <v>208</v>
      </c>
      <c r="F79">
        <v>253</v>
      </c>
      <c r="G79" t="s">
        <v>0</v>
      </c>
      <c r="I79" s="1">
        <v>105000</v>
      </c>
      <c r="K79">
        <f>I79 * (200/F79)</f>
        <v>83003.952569169953</v>
      </c>
      <c r="L79">
        <v>1.0009999999999999</v>
      </c>
      <c r="M79">
        <f t="shared" si="18"/>
        <v>82921.031537632327</v>
      </c>
    </row>
    <row r="80" spans="1:46" x14ac:dyDescent="0.2">
      <c r="A80">
        <v>2015</v>
      </c>
      <c r="B80" t="s">
        <v>201</v>
      </c>
      <c r="F80">
        <v>253</v>
      </c>
      <c r="G80" t="s">
        <v>0</v>
      </c>
    </row>
    <row r="81" spans="1:13" x14ac:dyDescent="0.2">
      <c r="A81">
        <v>2015</v>
      </c>
      <c r="B81" t="s">
        <v>229</v>
      </c>
      <c r="F81">
        <v>265</v>
      </c>
      <c r="G81" t="s">
        <v>0</v>
      </c>
    </row>
    <row r="82" spans="1:13" x14ac:dyDescent="0.2">
      <c r="A82">
        <v>2015</v>
      </c>
      <c r="B82" t="s">
        <v>230</v>
      </c>
      <c r="F82">
        <v>265</v>
      </c>
      <c r="G82" t="s">
        <v>0</v>
      </c>
    </row>
    <row r="83" spans="1:13" x14ac:dyDescent="0.2">
      <c r="A83">
        <v>2015</v>
      </c>
      <c r="B83" t="s">
        <v>259</v>
      </c>
      <c r="F83">
        <v>87</v>
      </c>
      <c r="G83" t="s">
        <v>0</v>
      </c>
      <c r="I83">
        <v>41500</v>
      </c>
      <c r="K83">
        <f t="shared" ref="K83:K90" si="19">I83 * (200/F83)</f>
        <v>95402.298850574705</v>
      </c>
      <c r="L83">
        <v>1.0009999999999999</v>
      </c>
      <c r="M83">
        <f t="shared" ref="M83:M90" si="20">K83/L83</f>
        <v>95306.991858716006</v>
      </c>
    </row>
    <row r="84" spans="1:13" x14ac:dyDescent="0.2">
      <c r="A84">
        <v>2016</v>
      </c>
      <c r="B84" t="s">
        <v>20</v>
      </c>
      <c r="F84">
        <v>81</v>
      </c>
      <c r="G84" t="s">
        <v>0</v>
      </c>
      <c r="I84" s="1">
        <v>42400</v>
      </c>
      <c r="K84">
        <f t="shared" si="19"/>
        <v>104691.35802469135</v>
      </c>
      <c r="L84">
        <v>1.014</v>
      </c>
      <c r="M84">
        <f t="shared" si="20"/>
        <v>103245.91521172717</v>
      </c>
    </row>
    <row r="85" spans="1:13" x14ac:dyDescent="0.2">
      <c r="A85">
        <v>2016</v>
      </c>
      <c r="B85" t="s">
        <v>40</v>
      </c>
      <c r="F85">
        <v>82</v>
      </c>
      <c r="G85" t="s">
        <v>0</v>
      </c>
      <c r="I85" s="1">
        <v>25120</v>
      </c>
      <c r="K85">
        <f t="shared" si="19"/>
        <v>61268.292682926825</v>
      </c>
      <c r="L85">
        <v>1.014</v>
      </c>
      <c r="M85">
        <f t="shared" si="20"/>
        <v>60422.379371722709</v>
      </c>
    </row>
    <row r="86" spans="1:13" x14ac:dyDescent="0.2">
      <c r="A86">
        <v>2016</v>
      </c>
      <c r="B86" t="s">
        <v>41</v>
      </c>
      <c r="F86">
        <v>83</v>
      </c>
      <c r="G86" t="s">
        <v>0</v>
      </c>
      <c r="I86" s="1">
        <v>28995</v>
      </c>
      <c r="K86">
        <f t="shared" si="19"/>
        <v>69867.469879518074</v>
      </c>
      <c r="L86">
        <v>1.014</v>
      </c>
      <c r="M86">
        <f t="shared" si="20"/>
        <v>68902.830255934983</v>
      </c>
    </row>
    <row r="87" spans="1:13" x14ac:dyDescent="0.2">
      <c r="A87">
        <v>2016</v>
      </c>
      <c r="B87" t="s">
        <v>68</v>
      </c>
      <c r="F87">
        <v>84</v>
      </c>
      <c r="G87" t="s">
        <v>0</v>
      </c>
      <c r="I87" s="1">
        <v>29010</v>
      </c>
      <c r="K87">
        <f t="shared" si="19"/>
        <v>69071.428571428565</v>
      </c>
      <c r="L87">
        <v>1.014</v>
      </c>
      <c r="M87">
        <f t="shared" si="20"/>
        <v>68117.779656241182</v>
      </c>
    </row>
    <row r="88" spans="1:13" x14ac:dyDescent="0.2">
      <c r="A88">
        <v>2016</v>
      </c>
      <c r="B88" t="s">
        <v>77</v>
      </c>
      <c r="F88">
        <v>62</v>
      </c>
      <c r="G88" t="s">
        <v>0</v>
      </c>
      <c r="I88" s="1">
        <v>22995</v>
      </c>
      <c r="K88">
        <f t="shared" si="19"/>
        <v>74177.419354838712</v>
      </c>
      <c r="L88">
        <v>1.014</v>
      </c>
      <c r="M88">
        <f t="shared" si="20"/>
        <v>73153.273525481971</v>
      </c>
    </row>
    <row r="89" spans="1:13" x14ac:dyDescent="0.2">
      <c r="A89">
        <v>2016</v>
      </c>
      <c r="B89" t="s">
        <v>79</v>
      </c>
      <c r="F89">
        <v>107</v>
      </c>
      <c r="G89" t="s">
        <v>0</v>
      </c>
      <c r="I89" s="1">
        <v>29010</v>
      </c>
      <c r="K89">
        <f t="shared" si="19"/>
        <v>54224.299065420557</v>
      </c>
      <c r="L89">
        <v>1.014</v>
      </c>
      <c r="M89">
        <f t="shared" si="20"/>
        <v>53475.640103965045</v>
      </c>
    </row>
    <row r="90" spans="1:13" x14ac:dyDescent="0.2">
      <c r="A90">
        <v>2016</v>
      </c>
      <c r="B90" t="s">
        <v>52</v>
      </c>
      <c r="F90">
        <v>84</v>
      </c>
      <c r="G90" t="s">
        <v>0</v>
      </c>
      <c r="I90" s="1">
        <v>31800</v>
      </c>
      <c r="K90">
        <f t="shared" si="19"/>
        <v>75714.28571428571</v>
      </c>
      <c r="L90">
        <v>1.014</v>
      </c>
      <c r="M90">
        <f t="shared" si="20"/>
        <v>74668.920822766973</v>
      </c>
    </row>
    <row r="91" spans="1:13" x14ac:dyDescent="0.2">
      <c r="A91">
        <v>2016</v>
      </c>
      <c r="B91" t="s">
        <v>101</v>
      </c>
      <c r="F91">
        <v>68</v>
      </c>
      <c r="G91" t="s">
        <v>0</v>
      </c>
    </row>
    <row r="92" spans="1:13" x14ac:dyDescent="0.2">
      <c r="A92">
        <v>2016</v>
      </c>
      <c r="B92" t="s">
        <v>99</v>
      </c>
      <c r="F92">
        <v>68</v>
      </c>
      <c r="G92" t="s">
        <v>0</v>
      </c>
    </row>
    <row r="93" spans="1:13" x14ac:dyDescent="0.2">
      <c r="A93">
        <v>2016</v>
      </c>
      <c r="B93" t="s">
        <v>66</v>
      </c>
      <c r="F93">
        <v>93</v>
      </c>
      <c r="G93" t="s">
        <v>0</v>
      </c>
      <c r="I93" s="1">
        <v>31950</v>
      </c>
      <c r="K93">
        <f>I93 * (200/F93)</f>
        <v>68709.677419354834</v>
      </c>
      <c r="L93">
        <v>1.014</v>
      </c>
      <c r="M93">
        <f t="shared" ref="M93:M97" si="21">K93/L93</f>
        <v>67761.023096010686</v>
      </c>
    </row>
    <row r="94" spans="1:13" x14ac:dyDescent="0.2">
      <c r="A94">
        <v>2016</v>
      </c>
      <c r="B94" t="s">
        <v>107</v>
      </c>
      <c r="F94">
        <v>76</v>
      </c>
      <c r="G94" t="s">
        <v>0</v>
      </c>
      <c r="I94" s="1">
        <v>29170</v>
      </c>
      <c r="K94">
        <f>I94 * (200/F94)</f>
        <v>76763.157894736854</v>
      </c>
      <c r="L94">
        <v>1.014</v>
      </c>
      <c r="M94">
        <f t="shared" si="21"/>
        <v>75703.311533271059</v>
      </c>
    </row>
    <row r="95" spans="1:13" x14ac:dyDescent="0.2">
      <c r="A95">
        <v>2016</v>
      </c>
      <c r="B95" t="s">
        <v>124</v>
      </c>
      <c r="F95">
        <v>218</v>
      </c>
      <c r="G95" t="s">
        <v>0</v>
      </c>
      <c r="I95" s="1">
        <v>71000</v>
      </c>
      <c r="K95">
        <f>I95 * (200/F95)</f>
        <v>65137.614678899088</v>
      </c>
      <c r="L95">
        <v>1.014</v>
      </c>
      <c r="M95">
        <f t="shared" si="21"/>
        <v>64238.278776034604</v>
      </c>
    </row>
    <row r="96" spans="1:13" x14ac:dyDescent="0.2">
      <c r="A96">
        <v>2016</v>
      </c>
      <c r="B96" t="s">
        <v>131</v>
      </c>
      <c r="F96">
        <v>259</v>
      </c>
      <c r="G96" t="s">
        <v>0</v>
      </c>
      <c r="I96" s="1">
        <v>79500</v>
      </c>
      <c r="K96">
        <f>I96 * (200/F96)</f>
        <v>61389.961389961391</v>
      </c>
      <c r="L96">
        <v>1.014</v>
      </c>
      <c r="M96">
        <f t="shared" si="21"/>
        <v>60542.368234675923</v>
      </c>
    </row>
    <row r="97" spans="1:13" x14ac:dyDescent="0.2">
      <c r="A97">
        <v>2016</v>
      </c>
      <c r="B97" t="s">
        <v>123</v>
      </c>
      <c r="F97">
        <v>294</v>
      </c>
      <c r="G97" t="s">
        <v>0</v>
      </c>
      <c r="I97" s="1">
        <v>89500</v>
      </c>
      <c r="K97">
        <f>I97 * (200/F97)</f>
        <v>60884.353741496598</v>
      </c>
      <c r="L97">
        <v>1.014</v>
      </c>
      <c r="M97">
        <f t="shared" si="21"/>
        <v>60043.741362422683</v>
      </c>
    </row>
    <row r="98" spans="1:13" x14ac:dyDescent="0.2">
      <c r="A98">
        <v>2016</v>
      </c>
      <c r="B98" t="s">
        <v>151</v>
      </c>
      <c r="F98">
        <v>240</v>
      </c>
      <c r="G98" t="s">
        <v>0</v>
      </c>
    </row>
    <row r="99" spans="1:13" x14ac:dyDescent="0.2">
      <c r="A99">
        <v>2016</v>
      </c>
      <c r="B99" t="s">
        <v>156</v>
      </c>
      <c r="F99">
        <v>270</v>
      </c>
      <c r="G99" t="s">
        <v>0</v>
      </c>
    </row>
    <row r="100" spans="1:13" x14ac:dyDescent="0.2">
      <c r="A100">
        <v>2016</v>
      </c>
      <c r="B100" t="s">
        <v>162</v>
      </c>
      <c r="F100">
        <v>210</v>
      </c>
      <c r="G100" t="s">
        <v>0</v>
      </c>
      <c r="I100" s="1">
        <v>66000</v>
      </c>
      <c r="K100">
        <f>I100 * (200/F100)</f>
        <v>62857.142857142855</v>
      </c>
      <c r="L100">
        <v>1.014</v>
      </c>
      <c r="M100">
        <f t="shared" ref="M100:M130" si="22">K100/L100</f>
        <v>61989.292758523523</v>
      </c>
    </row>
    <row r="101" spans="1:13" x14ac:dyDescent="0.2">
      <c r="A101">
        <v>2016</v>
      </c>
      <c r="B101" t="s">
        <v>171</v>
      </c>
      <c r="F101">
        <v>249</v>
      </c>
      <c r="G101" t="s">
        <v>0</v>
      </c>
      <c r="I101" s="1">
        <v>74500</v>
      </c>
      <c r="K101">
        <f>I101 * (200/F101)</f>
        <v>59839.357429718875</v>
      </c>
      <c r="L101">
        <v>1.014</v>
      </c>
      <c r="M101">
        <f t="shared" si="22"/>
        <v>59013.173007612306</v>
      </c>
    </row>
    <row r="102" spans="1:13" x14ac:dyDescent="0.2">
      <c r="A102">
        <v>2016</v>
      </c>
      <c r="B102" t="s">
        <v>173</v>
      </c>
      <c r="F102">
        <v>315</v>
      </c>
      <c r="G102" t="s">
        <v>0</v>
      </c>
      <c r="I102" s="1">
        <v>134500</v>
      </c>
      <c r="K102">
        <f>I102 * (200/F102)</f>
        <v>85396.825396825385</v>
      </c>
      <c r="L102">
        <v>1.014</v>
      </c>
      <c r="M102">
        <f>K102/L102</f>
        <v>84217.776525468827</v>
      </c>
    </row>
    <row r="103" spans="1:13" x14ac:dyDescent="0.2">
      <c r="A103">
        <v>2016</v>
      </c>
      <c r="B103" t="s">
        <v>201</v>
      </c>
      <c r="F103">
        <v>270</v>
      </c>
      <c r="G103" t="s">
        <v>0</v>
      </c>
      <c r="I103" s="1">
        <v>112000</v>
      </c>
      <c r="K103">
        <f>I103 * (200/F103)</f>
        <v>82962.962962962964</v>
      </c>
      <c r="L103">
        <v>1.014</v>
      </c>
      <c r="M103">
        <f t="shared" si="22"/>
        <v>81817.517714953618</v>
      </c>
    </row>
    <row r="104" spans="1:13" x14ac:dyDescent="0.2">
      <c r="A104">
        <v>2016</v>
      </c>
      <c r="B104" t="s">
        <v>206</v>
      </c>
      <c r="F104">
        <v>238</v>
      </c>
      <c r="G104" t="s">
        <v>0</v>
      </c>
      <c r="I104" s="1">
        <v>83000</v>
      </c>
      <c r="K104">
        <f>I104 * (200/F104)</f>
        <v>69747.899159663866</v>
      </c>
      <c r="L104">
        <v>1.014</v>
      </c>
      <c r="M104">
        <f t="shared" si="22"/>
        <v>68784.910413869686</v>
      </c>
    </row>
    <row r="105" spans="1:13" x14ac:dyDescent="0.2">
      <c r="A105">
        <v>2016</v>
      </c>
      <c r="B105" t="s">
        <v>207</v>
      </c>
      <c r="F105">
        <v>200</v>
      </c>
      <c r="G105" t="s">
        <v>0</v>
      </c>
    </row>
    <row r="106" spans="1:13" x14ac:dyDescent="0.2">
      <c r="A106">
        <v>2016</v>
      </c>
      <c r="B106" t="s">
        <v>208</v>
      </c>
      <c r="F106">
        <v>253</v>
      </c>
      <c r="G106" t="s">
        <v>0</v>
      </c>
    </row>
    <row r="107" spans="1:13" x14ac:dyDescent="0.2">
      <c r="A107">
        <v>2016</v>
      </c>
      <c r="B107" t="s">
        <v>214</v>
      </c>
      <c r="F107">
        <v>257</v>
      </c>
      <c r="G107" t="s">
        <v>0</v>
      </c>
      <c r="I107" s="1">
        <v>95500</v>
      </c>
      <c r="K107">
        <f>I107 * (200/F107)</f>
        <v>74319.066147859921</v>
      </c>
      <c r="L107">
        <v>1.014</v>
      </c>
      <c r="M107">
        <f t="shared" si="22"/>
        <v>73292.964642859879</v>
      </c>
    </row>
    <row r="108" spans="1:13" x14ac:dyDescent="0.2">
      <c r="A108">
        <v>2016</v>
      </c>
      <c r="B108" t="s">
        <v>227</v>
      </c>
      <c r="F108">
        <v>250</v>
      </c>
      <c r="G108" t="s">
        <v>0</v>
      </c>
    </row>
    <row r="109" spans="1:13" x14ac:dyDescent="0.2">
      <c r="A109">
        <v>2016</v>
      </c>
      <c r="B109" t="s">
        <v>228</v>
      </c>
      <c r="F109">
        <v>234</v>
      </c>
      <c r="G109" t="s">
        <v>0</v>
      </c>
    </row>
    <row r="110" spans="1:13" x14ac:dyDescent="0.2">
      <c r="A110">
        <v>2016</v>
      </c>
      <c r="B110" t="s">
        <v>229</v>
      </c>
      <c r="F110">
        <v>265</v>
      </c>
      <c r="G110" t="s">
        <v>0</v>
      </c>
    </row>
    <row r="111" spans="1:13" x14ac:dyDescent="0.2">
      <c r="A111">
        <v>2016</v>
      </c>
      <c r="B111" t="s">
        <v>230</v>
      </c>
      <c r="F111">
        <v>265</v>
      </c>
      <c r="G111" t="s">
        <v>0</v>
      </c>
    </row>
    <row r="112" spans="1:13" x14ac:dyDescent="0.2">
      <c r="A112">
        <v>2016</v>
      </c>
      <c r="B112" t="s">
        <v>249</v>
      </c>
      <c r="F112">
        <v>289</v>
      </c>
      <c r="G112" t="s">
        <v>0</v>
      </c>
      <c r="I112">
        <v>136900</v>
      </c>
      <c r="K112">
        <f>I112 * (200/F112)</f>
        <v>94740.484429065735</v>
      </c>
      <c r="L112">
        <v>1.014</v>
      </c>
      <c r="M112">
        <f t="shared" si="22"/>
        <v>93432.430403417879</v>
      </c>
    </row>
    <row r="113" spans="1:13" x14ac:dyDescent="0.2">
      <c r="A113">
        <v>2016</v>
      </c>
      <c r="B113" t="s">
        <v>260</v>
      </c>
      <c r="F113">
        <v>87</v>
      </c>
      <c r="G113" t="s">
        <v>0</v>
      </c>
      <c r="I113">
        <v>41450</v>
      </c>
      <c r="K113">
        <f>I113 * (200/F113)</f>
        <v>95287.356321839077</v>
      </c>
      <c r="L113">
        <v>1.014</v>
      </c>
      <c r="M113">
        <f t="shared" si="22"/>
        <v>93971.751796685479</v>
      </c>
    </row>
    <row r="114" spans="1:13" x14ac:dyDescent="0.2">
      <c r="A114">
        <v>2016</v>
      </c>
      <c r="B114" t="s">
        <v>330</v>
      </c>
      <c r="F114">
        <v>187</v>
      </c>
      <c r="G114" t="s">
        <v>0</v>
      </c>
    </row>
    <row r="115" spans="1:13" x14ac:dyDescent="0.2">
      <c r="A115">
        <v>2017</v>
      </c>
      <c r="B115" t="s">
        <v>7</v>
      </c>
      <c r="F115">
        <v>124</v>
      </c>
      <c r="G115" t="s">
        <v>0</v>
      </c>
      <c r="I115" s="1">
        <v>29500</v>
      </c>
      <c r="K115">
        <f t="shared" ref="K115:K120" si="23">I115 * (200/F115)</f>
        <v>47580.645161290318</v>
      </c>
      <c r="L115">
        <v>1.0349999999999999</v>
      </c>
      <c r="M115">
        <f t="shared" si="22"/>
        <v>45971.637836995484</v>
      </c>
    </row>
    <row r="116" spans="1:13" x14ac:dyDescent="0.2">
      <c r="A116">
        <v>2017</v>
      </c>
      <c r="B116" t="s">
        <v>14</v>
      </c>
      <c r="F116">
        <v>310</v>
      </c>
      <c r="G116" t="s">
        <v>0</v>
      </c>
      <c r="I116" s="1">
        <v>44000</v>
      </c>
      <c r="K116">
        <f t="shared" si="23"/>
        <v>28387.096774193549</v>
      </c>
      <c r="L116">
        <v>1.0349999999999999</v>
      </c>
      <c r="M116">
        <f t="shared" si="22"/>
        <v>27427.146641732899</v>
      </c>
    </row>
    <row r="117" spans="1:13" x14ac:dyDescent="0.2">
      <c r="A117">
        <v>2017</v>
      </c>
      <c r="B117" t="s">
        <v>21</v>
      </c>
      <c r="F117">
        <v>81</v>
      </c>
      <c r="G117" t="s">
        <v>0</v>
      </c>
      <c r="I117" s="1">
        <v>42400</v>
      </c>
      <c r="K117">
        <f t="shared" si="23"/>
        <v>104691.35802469135</v>
      </c>
      <c r="L117">
        <v>1.0349999999999999</v>
      </c>
      <c r="M117">
        <f t="shared" si="22"/>
        <v>101151.07055525735</v>
      </c>
    </row>
    <row r="118" spans="1:13" x14ac:dyDescent="0.2">
      <c r="A118">
        <v>2017</v>
      </c>
      <c r="B118" t="s">
        <v>35</v>
      </c>
      <c r="F118">
        <v>238</v>
      </c>
      <c r="G118" t="s">
        <v>0</v>
      </c>
      <c r="I118" s="1">
        <v>36620</v>
      </c>
      <c r="K118">
        <f t="shared" si="23"/>
        <v>30773.10924369748</v>
      </c>
      <c r="L118">
        <v>1.0349999999999999</v>
      </c>
      <c r="M118">
        <f t="shared" si="22"/>
        <v>29732.472699224621</v>
      </c>
    </row>
    <row r="119" spans="1:13" x14ac:dyDescent="0.2">
      <c r="A119">
        <v>2017</v>
      </c>
      <c r="B119" t="s">
        <v>41</v>
      </c>
      <c r="F119">
        <v>125</v>
      </c>
      <c r="G119" t="s">
        <v>0</v>
      </c>
      <c r="I119" s="1">
        <v>30495</v>
      </c>
      <c r="K119">
        <f t="shared" si="23"/>
        <v>48792</v>
      </c>
      <c r="L119">
        <v>1.0349999999999999</v>
      </c>
      <c r="M119">
        <f t="shared" si="22"/>
        <v>47142.028985507248</v>
      </c>
    </row>
    <row r="120" spans="1:13" x14ac:dyDescent="0.2">
      <c r="A120">
        <v>2017</v>
      </c>
      <c r="B120" t="s">
        <v>44</v>
      </c>
      <c r="F120">
        <v>114</v>
      </c>
      <c r="G120" t="s">
        <v>0</v>
      </c>
      <c r="I120" s="1">
        <v>44450</v>
      </c>
      <c r="K120">
        <f t="shared" si="23"/>
        <v>77982.456140350871</v>
      </c>
      <c r="L120">
        <v>1.0349999999999999</v>
      </c>
      <c r="M120">
        <f t="shared" si="22"/>
        <v>75345.368251546737</v>
      </c>
    </row>
    <row r="121" spans="1:13" x14ac:dyDescent="0.2">
      <c r="A121">
        <v>2017</v>
      </c>
      <c r="B121" t="s">
        <v>67</v>
      </c>
      <c r="F121">
        <v>89</v>
      </c>
      <c r="G121" t="s">
        <v>0</v>
      </c>
    </row>
    <row r="122" spans="1:13" x14ac:dyDescent="0.2">
      <c r="A122">
        <v>2017</v>
      </c>
      <c r="B122" t="s">
        <v>60</v>
      </c>
      <c r="F122">
        <v>107</v>
      </c>
      <c r="G122" t="s">
        <v>0</v>
      </c>
      <c r="I122" s="1">
        <v>30680</v>
      </c>
      <c r="K122">
        <f>I122 * (200/F122)</f>
        <v>57345.794392523363</v>
      </c>
      <c r="L122">
        <v>1.0349999999999999</v>
      </c>
      <c r="M122">
        <f t="shared" si="22"/>
        <v>55406.56463045736</v>
      </c>
    </row>
    <row r="123" spans="1:13" x14ac:dyDescent="0.2">
      <c r="A123">
        <v>2017</v>
      </c>
      <c r="B123" t="s">
        <v>52</v>
      </c>
      <c r="F123">
        <v>84</v>
      </c>
      <c r="G123" t="s">
        <v>0</v>
      </c>
      <c r="I123" s="1">
        <v>31800</v>
      </c>
      <c r="K123">
        <f>I123 * (200/F123)</f>
        <v>75714.28571428571</v>
      </c>
      <c r="L123">
        <v>1.0349999999999999</v>
      </c>
      <c r="M123">
        <f t="shared" si="22"/>
        <v>73153.899240855768</v>
      </c>
    </row>
    <row r="124" spans="1:13" x14ac:dyDescent="0.2">
      <c r="A124">
        <v>2017</v>
      </c>
      <c r="B124" t="s">
        <v>77</v>
      </c>
      <c r="F124">
        <v>59</v>
      </c>
      <c r="G124" t="s">
        <v>0</v>
      </c>
    </row>
    <row r="125" spans="1:13" x14ac:dyDescent="0.2">
      <c r="A125">
        <v>2017</v>
      </c>
      <c r="B125" t="s">
        <v>99</v>
      </c>
      <c r="F125">
        <v>58</v>
      </c>
      <c r="G125" t="s">
        <v>0</v>
      </c>
      <c r="I125" s="1">
        <v>23800</v>
      </c>
      <c r="K125">
        <f t="shared" ref="K125:K139" si="24">I125 * (200/F125)</f>
        <v>82068.965517241377</v>
      </c>
      <c r="L125">
        <v>1.0349999999999999</v>
      </c>
      <c r="M125">
        <f t="shared" si="22"/>
        <v>79293.686490088294</v>
      </c>
    </row>
    <row r="126" spans="1:13" x14ac:dyDescent="0.2">
      <c r="A126">
        <v>2017</v>
      </c>
      <c r="B126" t="s">
        <v>107</v>
      </c>
      <c r="F126">
        <v>115</v>
      </c>
      <c r="G126" t="s">
        <v>0</v>
      </c>
      <c r="I126" s="1">
        <v>29120</v>
      </c>
      <c r="K126">
        <f t="shared" si="24"/>
        <v>50643.47826086956</v>
      </c>
      <c r="L126">
        <v>1.0349999999999999</v>
      </c>
      <c r="M126">
        <f t="shared" si="22"/>
        <v>48930.896870405377</v>
      </c>
    </row>
    <row r="127" spans="1:13" x14ac:dyDescent="0.2">
      <c r="A127">
        <v>2017</v>
      </c>
      <c r="B127" t="s">
        <v>66</v>
      </c>
      <c r="F127">
        <v>93</v>
      </c>
      <c r="G127" t="s">
        <v>0</v>
      </c>
      <c r="I127" s="1">
        <v>32250</v>
      </c>
      <c r="K127">
        <f t="shared" si="24"/>
        <v>69354.838709677409</v>
      </c>
      <c r="L127">
        <v>1.0349999999999999</v>
      </c>
      <c r="M127">
        <f t="shared" si="22"/>
        <v>67009.505999688321</v>
      </c>
    </row>
    <row r="128" spans="1:13" x14ac:dyDescent="0.2">
      <c r="A128">
        <v>2017</v>
      </c>
      <c r="B128" t="s">
        <v>123</v>
      </c>
      <c r="F128">
        <v>294</v>
      </c>
      <c r="G128" t="s">
        <v>0</v>
      </c>
      <c r="I128" s="1">
        <v>78200</v>
      </c>
      <c r="K128">
        <f t="shared" si="24"/>
        <v>53197.278911564623</v>
      </c>
      <c r="L128">
        <v>1.0349999999999999</v>
      </c>
      <c r="M128">
        <f t="shared" si="22"/>
        <v>51398.33711262283</v>
      </c>
    </row>
    <row r="129" spans="1:13" x14ac:dyDescent="0.2">
      <c r="A129">
        <v>2017</v>
      </c>
      <c r="B129" t="s">
        <v>124</v>
      </c>
      <c r="F129">
        <v>218</v>
      </c>
      <c r="G129" t="s">
        <v>0</v>
      </c>
      <c r="I129" s="1">
        <v>73000</v>
      </c>
      <c r="K129">
        <f t="shared" si="24"/>
        <v>66972.477064220191</v>
      </c>
      <c r="L129">
        <v>1.0349999999999999</v>
      </c>
      <c r="M129">
        <f t="shared" si="22"/>
        <v>64707.707308425313</v>
      </c>
    </row>
    <row r="130" spans="1:13" x14ac:dyDescent="0.2">
      <c r="A130">
        <v>2017</v>
      </c>
      <c r="B130" t="s">
        <v>131</v>
      </c>
      <c r="F130">
        <v>259</v>
      </c>
      <c r="G130" t="s">
        <v>0</v>
      </c>
      <c r="I130" s="1">
        <v>74500</v>
      </c>
      <c r="K130">
        <f t="shared" si="24"/>
        <v>57528.95752895753</v>
      </c>
      <c r="L130">
        <v>1.0349999999999999</v>
      </c>
      <c r="M130">
        <f t="shared" si="22"/>
        <v>55583.533844403413</v>
      </c>
    </row>
    <row r="131" spans="1:13" x14ac:dyDescent="0.2">
      <c r="A131">
        <v>2017</v>
      </c>
      <c r="B131" t="s">
        <v>101</v>
      </c>
      <c r="F131">
        <v>57</v>
      </c>
      <c r="G131" t="s">
        <v>0</v>
      </c>
      <c r="I131" s="1">
        <v>28000</v>
      </c>
      <c r="K131">
        <f t="shared" si="24"/>
        <v>98245.61403508771</v>
      </c>
      <c r="L131">
        <v>1.0349999999999999</v>
      </c>
      <c r="M131">
        <f t="shared" ref="M131:M192" si="25">K131/L131</f>
        <v>94923.298584625809</v>
      </c>
    </row>
    <row r="132" spans="1:13" x14ac:dyDescent="0.2">
      <c r="A132">
        <v>2017</v>
      </c>
      <c r="B132" t="s">
        <v>142</v>
      </c>
      <c r="F132">
        <v>335</v>
      </c>
      <c r="G132" t="s">
        <v>0</v>
      </c>
      <c r="I132" s="1">
        <v>92500</v>
      </c>
      <c r="K132">
        <f t="shared" si="24"/>
        <v>55223.880597014919</v>
      </c>
      <c r="L132">
        <v>1.0349999999999999</v>
      </c>
      <c r="M132">
        <f t="shared" si="25"/>
        <v>53356.406373927464</v>
      </c>
    </row>
    <row r="133" spans="1:13" x14ac:dyDescent="0.2">
      <c r="A133">
        <v>2017</v>
      </c>
      <c r="B133" t="s">
        <v>162</v>
      </c>
      <c r="F133">
        <v>210</v>
      </c>
      <c r="G133" t="s">
        <v>0</v>
      </c>
      <c r="I133" s="1">
        <v>68000</v>
      </c>
      <c r="K133">
        <f t="shared" si="24"/>
        <v>64761.904761904756</v>
      </c>
      <c r="L133">
        <v>1.0349999999999999</v>
      </c>
      <c r="M133">
        <f t="shared" si="25"/>
        <v>62571.888658845179</v>
      </c>
    </row>
    <row r="134" spans="1:13" x14ac:dyDescent="0.2">
      <c r="A134">
        <v>2017</v>
      </c>
      <c r="B134" t="s">
        <v>171</v>
      </c>
      <c r="F134">
        <v>249</v>
      </c>
      <c r="G134" t="s">
        <v>0</v>
      </c>
      <c r="I134" s="1">
        <v>69500</v>
      </c>
      <c r="K134">
        <f t="shared" si="24"/>
        <v>55823.293172690763</v>
      </c>
      <c r="L134">
        <v>1.0349999999999999</v>
      </c>
      <c r="M134">
        <f t="shared" si="25"/>
        <v>53935.548959121516</v>
      </c>
    </row>
    <row r="135" spans="1:13" x14ac:dyDescent="0.2">
      <c r="A135">
        <v>2017</v>
      </c>
      <c r="B135" t="s">
        <v>173</v>
      </c>
      <c r="F135">
        <v>315</v>
      </c>
      <c r="G135" t="s">
        <v>0</v>
      </c>
      <c r="I135" s="1">
        <v>134500</v>
      </c>
      <c r="K135">
        <f t="shared" si="24"/>
        <v>85396.825396825385</v>
      </c>
      <c r="L135">
        <v>1.0349999999999999</v>
      </c>
      <c r="M135">
        <f t="shared" si="25"/>
        <v>82509.010045241928</v>
      </c>
    </row>
    <row r="136" spans="1:13" x14ac:dyDescent="0.2">
      <c r="A136">
        <v>2017</v>
      </c>
      <c r="B136" t="s">
        <v>201</v>
      </c>
      <c r="F136">
        <v>270</v>
      </c>
      <c r="G136" t="s">
        <v>0</v>
      </c>
      <c r="I136" s="1">
        <v>87500</v>
      </c>
      <c r="K136">
        <f t="shared" si="24"/>
        <v>64814.81481481481</v>
      </c>
      <c r="L136">
        <v>1.0349999999999999</v>
      </c>
      <c r="M136">
        <f t="shared" si="25"/>
        <v>62623.009482912865</v>
      </c>
    </row>
    <row r="137" spans="1:13" x14ac:dyDescent="0.2">
      <c r="A137">
        <v>2017</v>
      </c>
      <c r="B137" t="s">
        <v>206</v>
      </c>
      <c r="F137">
        <v>238</v>
      </c>
      <c r="G137" t="s">
        <v>0</v>
      </c>
      <c r="I137" s="1">
        <v>82500</v>
      </c>
      <c r="K137">
        <f t="shared" si="24"/>
        <v>69327.731092436981</v>
      </c>
      <c r="L137">
        <v>1.0349999999999999</v>
      </c>
      <c r="M137">
        <f t="shared" si="25"/>
        <v>66983.315065156508</v>
      </c>
    </row>
    <row r="138" spans="1:13" x14ac:dyDescent="0.2">
      <c r="A138">
        <v>2017</v>
      </c>
      <c r="B138" t="s">
        <v>207</v>
      </c>
      <c r="F138">
        <v>200</v>
      </c>
      <c r="G138" t="s">
        <v>0</v>
      </c>
      <c r="I138" s="1">
        <v>100150</v>
      </c>
      <c r="K138">
        <f t="shared" si="24"/>
        <v>100150</v>
      </c>
      <c r="L138">
        <v>1.0349999999999999</v>
      </c>
      <c r="M138">
        <f t="shared" si="25"/>
        <v>96763.285024154597</v>
      </c>
    </row>
    <row r="139" spans="1:13" x14ac:dyDescent="0.2">
      <c r="A139">
        <v>2017</v>
      </c>
      <c r="B139" t="s">
        <v>214</v>
      </c>
      <c r="F139">
        <v>257</v>
      </c>
      <c r="G139" t="s">
        <v>0</v>
      </c>
      <c r="I139" s="1">
        <v>93500</v>
      </c>
      <c r="K139">
        <f t="shared" si="24"/>
        <v>72762.645914396882</v>
      </c>
      <c r="L139">
        <v>1.0349999999999999</v>
      </c>
      <c r="M139">
        <f t="shared" si="25"/>
        <v>70302.073347243364</v>
      </c>
    </row>
    <row r="140" spans="1:13" x14ac:dyDescent="0.2">
      <c r="A140">
        <v>2017</v>
      </c>
      <c r="B140" t="s">
        <v>227</v>
      </c>
      <c r="F140">
        <v>250</v>
      </c>
      <c r="G140" t="s">
        <v>0</v>
      </c>
    </row>
    <row r="141" spans="1:13" x14ac:dyDescent="0.2">
      <c r="A141">
        <v>2017</v>
      </c>
      <c r="B141" t="s">
        <v>239</v>
      </c>
      <c r="F141">
        <v>295</v>
      </c>
      <c r="G141" t="s">
        <v>0</v>
      </c>
    </row>
    <row r="142" spans="1:13" x14ac:dyDescent="0.2">
      <c r="A142">
        <v>2017</v>
      </c>
      <c r="B142" t="s">
        <v>249</v>
      </c>
      <c r="F142">
        <v>289</v>
      </c>
      <c r="G142" t="s">
        <v>0</v>
      </c>
      <c r="I142">
        <v>135500</v>
      </c>
      <c r="K142">
        <f>I142 * (200/F142)</f>
        <v>93771.626297577852</v>
      </c>
      <c r="L142">
        <v>1.0349999999999999</v>
      </c>
      <c r="M142">
        <f t="shared" si="25"/>
        <v>90600.605118432708</v>
      </c>
    </row>
    <row r="143" spans="1:13" x14ac:dyDescent="0.2">
      <c r="A143">
        <v>2017</v>
      </c>
      <c r="B143" t="s">
        <v>260</v>
      </c>
      <c r="F143">
        <v>87</v>
      </c>
      <c r="G143" t="s">
        <v>0</v>
      </c>
    </row>
    <row r="144" spans="1:13" x14ac:dyDescent="0.2">
      <c r="A144">
        <v>2017</v>
      </c>
      <c r="B144" t="s">
        <v>330</v>
      </c>
      <c r="F144">
        <v>187</v>
      </c>
      <c r="G144" t="s">
        <v>0</v>
      </c>
    </row>
    <row r="145" spans="1:13" x14ac:dyDescent="0.2">
      <c r="A145">
        <v>2018</v>
      </c>
      <c r="B145" t="s">
        <v>7</v>
      </c>
      <c r="F145">
        <v>124</v>
      </c>
      <c r="G145" t="s">
        <v>0</v>
      </c>
      <c r="I145" s="1">
        <v>29500</v>
      </c>
      <c r="K145">
        <f>I145 * (200/F145)</f>
        <v>47580.645161290318</v>
      </c>
      <c r="L145">
        <v>1.0609999999999999</v>
      </c>
      <c r="M145">
        <f t="shared" si="25"/>
        <v>44845.094402724149</v>
      </c>
    </row>
    <row r="146" spans="1:13" x14ac:dyDescent="0.2">
      <c r="A146">
        <v>2018</v>
      </c>
      <c r="B146" t="s">
        <v>14</v>
      </c>
      <c r="F146">
        <v>310</v>
      </c>
      <c r="G146" t="s">
        <v>0</v>
      </c>
      <c r="I146" s="1">
        <v>49000</v>
      </c>
      <c r="K146">
        <f>I146 * (200/F146)</f>
        <v>31612.903225806451</v>
      </c>
      <c r="L146">
        <v>1.0609999999999999</v>
      </c>
      <c r="M146">
        <f t="shared" si="25"/>
        <v>29795.384755708248</v>
      </c>
    </row>
    <row r="147" spans="1:13" x14ac:dyDescent="0.2">
      <c r="A147">
        <v>2018</v>
      </c>
      <c r="B147" t="s">
        <v>23</v>
      </c>
      <c r="F147">
        <v>260</v>
      </c>
      <c r="G147" t="s">
        <v>0</v>
      </c>
    </row>
    <row r="148" spans="1:13" x14ac:dyDescent="0.2">
      <c r="A148">
        <v>2018</v>
      </c>
      <c r="B148" t="s">
        <v>35</v>
      </c>
      <c r="F148">
        <v>238</v>
      </c>
      <c r="G148" t="s">
        <v>0</v>
      </c>
    </row>
    <row r="149" spans="1:13" x14ac:dyDescent="0.2">
      <c r="A149">
        <v>2018</v>
      </c>
      <c r="B149" t="s">
        <v>41</v>
      </c>
      <c r="F149">
        <v>125</v>
      </c>
      <c r="G149" t="s">
        <v>0</v>
      </c>
      <c r="I149" s="1">
        <v>30495</v>
      </c>
      <c r="K149">
        <f t="shared" ref="K149:K157" si="26">I149 * (200/F149)</f>
        <v>48792</v>
      </c>
      <c r="L149">
        <v>1.0609999999999999</v>
      </c>
      <c r="M149">
        <f t="shared" si="25"/>
        <v>45986.804901036761</v>
      </c>
    </row>
    <row r="150" spans="1:13" x14ac:dyDescent="0.2">
      <c r="A150">
        <v>2018</v>
      </c>
      <c r="B150" t="s">
        <v>43</v>
      </c>
      <c r="F150">
        <v>114</v>
      </c>
      <c r="G150" t="s">
        <v>0</v>
      </c>
      <c r="I150" s="1">
        <v>44450</v>
      </c>
      <c r="K150">
        <f t="shared" si="26"/>
        <v>77982.456140350871</v>
      </c>
      <c r="L150">
        <v>1.0609999999999999</v>
      </c>
      <c r="M150">
        <f t="shared" si="25"/>
        <v>73499.016154901867</v>
      </c>
    </row>
    <row r="151" spans="1:13" x14ac:dyDescent="0.2">
      <c r="A151">
        <v>2018</v>
      </c>
      <c r="B151" t="s">
        <v>53</v>
      </c>
      <c r="F151">
        <v>310</v>
      </c>
      <c r="G151" t="s">
        <v>0</v>
      </c>
      <c r="I151" s="1">
        <v>55000</v>
      </c>
      <c r="K151">
        <f t="shared" si="26"/>
        <v>35483.870967741932</v>
      </c>
      <c r="L151">
        <v>1.0609999999999999</v>
      </c>
      <c r="M151">
        <f t="shared" si="25"/>
        <v>33443.799215590887</v>
      </c>
    </row>
    <row r="152" spans="1:13" x14ac:dyDescent="0.2">
      <c r="A152">
        <v>2018</v>
      </c>
      <c r="B152" t="s">
        <v>54</v>
      </c>
      <c r="F152">
        <v>310</v>
      </c>
      <c r="G152" t="s">
        <v>0</v>
      </c>
      <c r="I152" s="1">
        <v>64000</v>
      </c>
      <c r="K152">
        <f t="shared" si="26"/>
        <v>41290.322580645159</v>
      </c>
      <c r="L152">
        <v>1.0609999999999999</v>
      </c>
      <c r="M152">
        <f t="shared" si="25"/>
        <v>38916.420905414852</v>
      </c>
    </row>
    <row r="153" spans="1:13" x14ac:dyDescent="0.2">
      <c r="A153">
        <v>2018</v>
      </c>
      <c r="B153" t="s">
        <v>67</v>
      </c>
      <c r="F153">
        <v>89</v>
      </c>
      <c r="G153" t="s">
        <v>0</v>
      </c>
      <c r="I153" s="1">
        <v>36620</v>
      </c>
      <c r="K153">
        <f t="shared" si="26"/>
        <v>82292.134831460673</v>
      </c>
      <c r="L153">
        <v>1.0609999999999999</v>
      </c>
      <c r="M153">
        <f t="shared" si="25"/>
        <v>77560.918785542584</v>
      </c>
    </row>
    <row r="154" spans="1:13" x14ac:dyDescent="0.2">
      <c r="A154">
        <v>2018</v>
      </c>
      <c r="B154" t="s">
        <v>76</v>
      </c>
      <c r="F154">
        <v>107</v>
      </c>
      <c r="G154" t="s">
        <v>0</v>
      </c>
      <c r="I154" s="1">
        <v>47650</v>
      </c>
      <c r="K154">
        <f t="shared" si="26"/>
        <v>89065.420560747662</v>
      </c>
      <c r="L154">
        <v>1.0609999999999999</v>
      </c>
      <c r="M154">
        <f t="shared" si="25"/>
        <v>83944.788464418161</v>
      </c>
    </row>
    <row r="155" spans="1:13" x14ac:dyDescent="0.2">
      <c r="A155">
        <v>2018</v>
      </c>
      <c r="B155" t="s">
        <v>60</v>
      </c>
      <c r="F155">
        <v>151</v>
      </c>
      <c r="G155" t="s">
        <v>0</v>
      </c>
      <c r="I155" s="1">
        <v>29990</v>
      </c>
      <c r="K155">
        <f t="shared" si="26"/>
        <v>39721.854304635766</v>
      </c>
      <c r="L155">
        <v>1.0609999999999999</v>
      </c>
      <c r="M155">
        <f t="shared" si="25"/>
        <v>37438.128468082723</v>
      </c>
    </row>
    <row r="156" spans="1:13" x14ac:dyDescent="0.2">
      <c r="A156">
        <v>2018</v>
      </c>
      <c r="B156" t="s">
        <v>52</v>
      </c>
      <c r="F156">
        <v>84</v>
      </c>
      <c r="G156" t="s">
        <v>0</v>
      </c>
      <c r="I156" s="1">
        <v>32995</v>
      </c>
      <c r="K156">
        <f t="shared" si="26"/>
        <v>78559.523809523802</v>
      </c>
      <c r="L156">
        <v>1.0609999999999999</v>
      </c>
      <c r="M156">
        <f t="shared" si="25"/>
        <v>74042.906512275033</v>
      </c>
    </row>
    <row r="157" spans="1:13" x14ac:dyDescent="0.2">
      <c r="A157">
        <v>2018</v>
      </c>
      <c r="B157" t="s">
        <v>99</v>
      </c>
      <c r="F157">
        <v>58</v>
      </c>
      <c r="G157" t="s">
        <v>0</v>
      </c>
      <c r="I157" s="1">
        <v>23800</v>
      </c>
      <c r="K157">
        <f t="shared" si="26"/>
        <v>82068.965517241377</v>
      </c>
      <c r="L157">
        <v>1.0609999999999999</v>
      </c>
      <c r="M157">
        <f t="shared" si="25"/>
        <v>77350.580129350972</v>
      </c>
    </row>
    <row r="158" spans="1:13" x14ac:dyDescent="0.2">
      <c r="A158">
        <v>2018</v>
      </c>
      <c r="B158" t="s">
        <v>66</v>
      </c>
      <c r="F158">
        <v>111</v>
      </c>
      <c r="G158" t="s">
        <v>0</v>
      </c>
    </row>
    <row r="159" spans="1:13" x14ac:dyDescent="0.2">
      <c r="A159">
        <v>2018</v>
      </c>
      <c r="B159" t="s">
        <v>107</v>
      </c>
      <c r="F159">
        <v>115</v>
      </c>
      <c r="G159" t="s">
        <v>0</v>
      </c>
      <c r="I159" s="1">
        <v>29120</v>
      </c>
      <c r="K159">
        <f t="shared" ref="K159:K167" si="27">I159 * (200/F159)</f>
        <v>50643.47826086956</v>
      </c>
      <c r="L159">
        <v>1.0609999999999999</v>
      </c>
      <c r="M159">
        <f t="shared" si="25"/>
        <v>47731.836249641434</v>
      </c>
    </row>
    <row r="160" spans="1:13" x14ac:dyDescent="0.2">
      <c r="A160">
        <v>2018</v>
      </c>
      <c r="B160" t="s">
        <v>130</v>
      </c>
      <c r="F160">
        <v>259</v>
      </c>
      <c r="G160" t="s">
        <v>0</v>
      </c>
      <c r="I160" s="1">
        <v>74500</v>
      </c>
      <c r="K160">
        <f t="shared" si="27"/>
        <v>57528.95752895753</v>
      </c>
      <c r="L160">
        <v>1.0609999999999999</v>
      </c>
      <c r="M160">
        <f t="shared" si="25"/>
        <v>54221.449131910966</v>
      </c>
    </row>
    <row r="161" spans="1:13" x14ac:dyDescent="0.2">
      <c r="A161">
        <v>2018</v>
      </c>
      <c r="B161" t="s">
        <v>101</v>
      </c>
      <c r="F161">
        <v>57</v>
      </c>
      <c r="G161" t="s">
        <v>0</v>
      </c>
      <c r="I161" s="1">
        <v>28100</v>
      </c>
      <c r="K161">
        <f t="shared" si="27"/>
        <v>98596.491228070168</v>
      </c>
      <c r="L161">
        <v>1.0609999999999999</v>
      </c>
      <c r="M161">
        <f t="shared" si="25"/>
        <v>92927.889941630696</v>
      </c>
    </row>
    <row r="162" spans="1:13" x14ac:dyDescent="0.2">
      <c r="A162">
        <v>2018</v>
      </c>
      <c r="B162" t="s">
        <v>141</v>
      </c>
      <c r="F162">
        <v>335</v>
      </c>
      <c r="G162" t="s">
        <v>0</v>
      </c>
      <c r="I162" s="1">
        <v>94000</v>
      </c>
      <c r="K162">
        <f t="shared" si="27"/>
        <v>56119.402985074623</v>
      </c>
      <c r="L162">
        <v>1.0609999999999999</v>
      </c>
      <c r="M162">
        <f t="shared" si="25"/>
        <v>52892.934010437915</v>
      </c>
    </row>
    <row r="163" spans="1:13" x14ac:dyDescent="0.2">
      <c r="A163">
        <v>2018</v>
      </c>
      <c r="B163" t="s">
        <v>172</v>
      </c>
      <c r="F163">
        <v>249</v>
      </c>
      <c r="G163" t="s">
        <v>0</v>
      </c>
      <c r="I163" s="1">
        <v>74500</v>
      </c>
      <c r="K163">
        <f t="shared" si="27"/>
        <v>59839.357429718875</v>
      </c>
      <c r="L163">
        <v>1.0609999999999999</v>
      </c>
      <c r="M163">
        <f t="shared" si="25"/>
        <v>56399.017370140318</v>
      </c>
    </row>
    <row r="164" spans="1:13" x14ac:dyDescent="0.2">
      <c r="A164">
        <v>2018</v>
      </c>
      <c r="B164" t="s">
        <v>174</v>
      </c>
      <c r="F164">
        <v>315</v>
      </c>
      <c r="G164" t="s">
        <v>0</v>
      </c>
      <c r="I164" s="1">
        <v>135000</v>
      </c>
      <c r="K164">
        <f t="shared" si="27"/>
        <v>85714.28571428571</v>
      </c>
      <c r="L164">
        <v>1.0609999999999999</v>
      </c>
      <c r="M164">
        <f t="shared" si="25"/>
        <v>80786.320183115662</v>
      </c>
    </row>
    <row r="165" spans="1:13" x14ac:dyDescent="0.2">
      <c r="A165">
        <v>2018</v>
      </c>
      <c r="B165" t="s">
        <v>205</v>
      </c>
      <c r="F165">
        <v>238</v>
      </c>
      <c r="G165" t="s">
        <v>0</v>
      </c>
      <c r="I165" s="1">
        <v>79500</v>
      </c>
      <c r="K165">
        <f t="shared" si="27"/>
        <v>66806.722689075628</v>
      </c>
      <c r="L165">
        <v>1.0609999999999999</v>
      </c>
      <c r="M165">
        <f t="shared" si="25"/>
        <v>62965.80837801662</v>
      </c>
    </row>
    <row r="166" spans="1:13" x14ac:dyDescent="0.2">
      <c r="A166">
        <v>2018</v>
      </c>
      <c r="B166" t="s">
        <v>238</v>
      </c>
      <c r="F166">
        <v>295</v>
      </c>
      <c r="G166" t="s">
        <v>0</v>
      </c>
      <c r="I166">
        <v>96000</v>
      </c>
      <c r="K166">
        <f t="shared" si="27"/>
        <v>65084.745762711864</v>
      </c>
      <c r="L166">
        <v>1.0609999999999999</v>
      </c>
      <c r="M166">
        <f t="shared" si="25"/>
        <v>61342.832952603079</v>
      </c>
    </row>
    <row r="167" spans="1:13" x14ac:dyDescent="0.2">
      <c r="A167">
        <v>2018</v>
      </c>
      <c r="B167" t="s">
        <v>255</v>
      </c>
      <c r="F167">
        <v>289</v>
      </c>
      <c r="G167" t="s">
        <v>0</v>
      </c>
      <c r="I167">
        <v>140000</v>
      </c>
      <c r="K167">
        <f t="shared" si="27"/>
        <v>96885.813148788919</v>
      </c>
      <c r="L167">
        <v>1.0609999999999999</v>
      </c>
      <c r="M167">
        <f t="shared" si="25"/>
        <v>91315.563759461758</v>
      </c>
    </row>
    <row r="168" spans="1:13" x14ac:dyDescent="0.2">
      <c r="A168">
        <v>2018</v>
      </c>
      <c r="B168" t="s">
        <v>330</v>
      </c>
      <c r="F168">
        <v>187</v>
      </c>
      <c r="G168" t="s">
        <v>0</v>
      </c>
    </row>
    <row r="169" spans="1:13" x14ac:dyDescent="0.2">
      <c r="A169">
        <v>2019</v>
      </c>
      <c r="B169" t="s">
        <v>7</v>
      </c>
      <c r="F169">
        <v>124</v>
      </c>
      <c r="G169" t="s">
        <v>0</v>
      </c>
      <c r="I169" s="1">
        <v>30315</v>
      </c>
      <c r="K169">
        <f t="shared" ref="K169:K176" si="28">I169 * (200/F169)</f>
        <v>48895.161290322576</v>
      </c>
      <c r="L169">
        <v>1.08</v>
      </c>
      <c r="M169">
        <f t="shared" si="25"/>
        <v>45273.297491039419</v>
      </c>
    </row>
    <row r="170" spans="1:13" x14ac:dyDescent="0.2">
      <c r="A170">
        <v>2019</v>
      </c>
      <c r="B170" t="s">
        <v>2</v>
      </c>
      <c r="F170">
        <v>240</v>
      </c>
      <c r="G170" t="s">
        <v>0</v>
      </c>
      <c r="I170" s="1">
        <v>39490</v>
      </c>
      <c r="K170">
        <f t="shared" si="28"/>
        <v>32908.333333333336</v>
      </c>
      <c r="L170">
        <v>1.08</v>
      </c>
      <c r="M170">
        <f t="shared" si="25"/>
        <v>30470.679012345678</v>
      </c>
    </row>
    <row r="171" spans="1:13" x14ac:dyDescent="0.2">
      <c r="A171">
        <v>2019</v>
      </c>
      <c r="B171" t="s">
        <v>11</v>
      </c>
      <c r="F171">
        <v>220</v>
      </c>
      <c r="G171" t="s">
        <v>0</v>
      </c>
      <c r="I171" s="1">
        <v>35000</v>
      </c>
      <c r="K171">
        <f t="shared" si="28"/>
        <v>31818.181818181816</v>
      </c>
      <c r="L171">
        <v>1.08</v>
      </c>
      <c r="M171">
        <f t="shared" si="25"/>
        <v>29461.279461279457</v>
      </c>
    </row>
    <row r="172" spans="1:13" x14ac:dyDescent="0.2">
      <c r="A172">
        <v>2019</v>
      </c>
      <c r="B172" t="s">
        <v>14</v>
      </c>
      <c r="F172">
        <v>310</v>
      </c>
      <c r="G172" t="s">
        <v>0</v>
      </c>
      <c r="I172" s="1">
        <v>43000</v>
      </c>
      <c r="K172">
        <f t="shared" si="28"/>
        <v>27741.935483870966</v>
      </c>
      <c r="L172">
        <v>1.08</v>
      </c>
      <c r="M172">
        <f t="shared" si="25"/>
        <v>25686.977299880524</v>
      </c>
    </row>
    <row r="173" spans="1:13" x14ac:dyDescent="0.2">
      <c r="A173">
        <v>2019</v>
      </c>
      <c r="B173" t="s">
        <v>23</v>
      </c>
      <c r="F173">
        <v>264</v>
      </c>
      <c r="G173" t="s">
        <v>0</v>
      </c>
      <c r="I173" s="1">
        <v>44000</v>
      </c>
      <c r="K173">
        <f t="shared" si="28"/>
        <v>33333.333333333336</v>
      </c>
      <c r="L173">
        <v>1.08</v>
      </c>
      <c r="M173">
        <f t="shared" si="25"/>
        <v>30864.1975308642</v>
      </c>
    </row>
    <row r="174" spans="1:13" x14ac:dyDescent="0.2">
      <c r="A174">
        <v>2019</v>
      </c>
      <c r="B174" t="s">
        <v>34</v>
      </c>
      <c r="F174">
        <v>258</v>
      </c>
      <c r="G174" t="s">
        <v>0</v>
      </c>
      <c r="I174" s="1">
        <v>36950</v>
      </c>
      <c r="K174">
        <f t="shared" si="28"/>
        <v>28643.410852713179</v>
      </c>
      <c r="L174">
        <v>1.08</v>
      </c>
      <c r="M174">
        <f t="shared" si="25"/>
        <v>26521.676715475165</v>
      </c>
    </row>
    <row r="175" spans="1:13" x14ac:dyDescent="0.2">
      <c r="A175">
        <v>2019</v>
      </c>
      <c r="B175" t="s">
        <v>35</v>
      </c>
      <c r="F175">
        <v>238</v>
      </c>
      <c r="G175" t="s">
        <v>0</v>
      </c>
      <c r="I175" s="1">
        <v>36620</v>
      </c>
      <c r="K175">
        <f t="shared" si="28"/>
        <v>30773.10924369748</v>
      </c>
      <c r="L175">
        <v>1.08</v>
      </c>
      <c r="M175">
        <f t="shared" si="25"/>
        <v>28493.619670090258</v>
      </c>
    </row>
    <row r="176" spans="1:13" x14ac:dyDescent="0.2">
      <c r="A176">
        <v>2019</v>
      </c>
      <c r="B176" t="s">
        <v>41</v>
      </c>
      <c r="F176">
        <v>125</v>
      </c>
      <c r="G176" t="s">
        <v>0</v>
      </c>
      <c r="I176" s="1">
        <v>31895</v>
      </c>
      <c r="K176">
        <f t="shared" si="28"/>
        <v>51032</v>
      </c>
      <c r="L176">
        <v>1.08</v>
      </c>
      <c r="M176">
        <f t="shared" si="25"/>
        <v>47251.851851851847</v>
      </c>
    </row>
    <row r="177" spans="1:13" x14ac:dyDescent="0.2">
      <c r="A177">
        <v>2019</v>
      </c>
      <c r="B177" t="s">
        <v>9</v>
      </c>
      <c r="F177">
        <v>310</v>
      </c>
      <c r="G177" t="s">
        <v>0</v>
      </c>
    </row>
    <row r="178" spans="1:13" x14ac:dyDescent="0.2">
      <c r="A178">
        <v>2019</v>
      </c>
      <c r="B178" t="s">
        <v>55</v>
      </c>
      <c r="F178">
        <v>310</v>
      </c>
      <c r="G178" t="s">
        <v>0</v>
      </c>
      <c r="I178" s="1">
        <v>56990</v>
      </c>
      <c r="K178">
        <f>I178 * (200/F178)</f>
        <v>36767.741935483871</v>
      </c>
      <c r="L178">
        <v>1.08</v>
      </c>
      <c r="M178">
        <f t="shared" si="25"/>
        <v>34044.205495818394</v>
      </c>
    </row>
    <row r="179" spans="1:13" x14ac:dyDescent="0.2">
      <c r="A179">
        <v>2019</v>
      </c>
      <c r="B179" t="s">
        <v>67</v>
      </c>
      <c r="F179">
        <v>89</v>
      </c>
      <c r="G179" t="s">
        <v>0</v>
      </c>
      <c r="I179" s="1">
        <v>36620</v>
      </c>
      <c r="K179">
        <f>I179 * (200/F179)</f>
        <v>82292.134831460673</v>
      </c>
      <c r="L179">
        <v>1.08</v>
      </c>
      <c r="M179">
        <f t="shared" si="25"/>
        <v>76196.421140241364</v>
      </c>
    </row>
    <row r="180" spans="1:13" x14ac:dyDescent="0.2">
      <c r="A180">
        <v>2019</v>
      </c>
      <c r="B180" t="s">
        <v>71</v>
      </c>
      <c r="F180">
        <v>153</v>
      </c>
      <c r="G180" t="s">
        <v>0</v>
      </c>
    </row>
    <row r="181" spans="1:13" x14ac:dyDescent="0.2">
      <c r="A181">
        <v>2019</v>
      </c>
      <c r="B181" t="s">
        <v>72</v>
      </c>
      <c r="F181">
        <v>153</v>
      </c>
      <c r="G181" t="s">
        <v>0</v>
      </c>
    </row>
    <row r="182" spans="1:13" x14ac:dyDescent="0.2">
      <c r="A182">
        <v>2019</v>
      </c>
      <c r="B182" t="s">
        <v>80</v>
      </c>
      <c r="F182">
        <v>150</v>
      </c>
      <c r="G182" t="s">
        <v>0</v>
      </c>
      <c r="I182" s="1">
        <v>29990</v>
      </c>
      <c r="K182">
        <f t="shared" ref="K182:K192" si="29">I182 * (200/F182)</f>
        <v>39986.666666666664</v>
      </c>
      <c r="L182">
        <v>1.08</v>
      </c>
      <c r="M182">
        <f t="shared" si="25"/>
        <v>37024.691358024684</v>
      </c>
    </row>
    <row r="183" spans="1:13" x14ac:dyDescent="0.2">
      <c r="A183">
        <v>2019</v>
      </c>
      <c r="B183" t="s">
        <v>70</v>
      </c>
      <c r="F183">
        <v>239</v>
      </c>
      <c r="G183" t="s">
        <v>0</v>
      </c>
      <c r="I183" s="1">
        <v>38500</v>
      </c>
      <c r="K183">
        <f t="shared" si="29"/>
        <v>32217.57322175732</v>
      </c>
      <c r="L183">
        <v>1.08</v>
      </c>
      <c r="M183">
        <f t="shared" si="25"/>
        <v>29831.086316441961</v>
      </c>
    </row>
    <row r="184" spans="1:13" x14ac:dyDescent="0.2">
      <c r="A184">
        <v>2019</v>
      </c>
      <c r="B184" t="s">
        <v>52</v>
      </c>
      <c r="F184">
        <v>84</v>
      </c>
      <c r="G184" t="s">
        <v>0</v>
      </c>
      <c r="I184" s="1">
        <v>33210</v>
      </c>
      <c r="K184">
        <f t="shared" si="29"/>
        <v>79071.428571428565</v>
      </c>
      <c r="L184">
        <v>1.08</v>
      </c>
      <c r="M184">
        <f t="shared" si="25"/>
        <v>73214.28571428571</v>
      </c>
    </row>
    <row r="185" spans="1:13" x14ac:dyDescent="0.2">
      <c r="A185">
        <v>2019</v>
      </c>
      <c r="B185" t="s">
        <v>37</v>
      </c>
      <c r="F185">
        <v>370</v>
      </c>
      <c r="G185" t="s">
        <v>0</v>
      </c>
      <c r="I185" s="1">
        <v>79990</v>
      </c>
      <c r="K185">
        <f t="shared" si="29"/>
        <v>43237.83783783784</v>
      </c>
      <c r="L185">
        <v>1.08</v>
      </c>
      <c r="M185">
        <f t="shared" si="25"/>
        <v>40035.035035035035</v>
      </c>
    </row>
    <row r="186" spans="1:13" x14ac:dyDescent="0.2">
      <c r="A186">
        <v>2019</v>
      </c>
      <c r="B186" t="s">
        <v>94</v>
      </c>
      <c r="F186">
        <v>285</v>
      </c>
      <c r="G186" t="s">
        <v>0</v>
      </c>
      <c r="I186" s="1">
        <v>75000</v>
      </c>
      <c r="K186">
        <f t="shared" si="29"/>
        <v>52631.57894736842</v>
      </c>
      <c r="L186">
        <v>1.08</v>
      </c>
      <c r="M186">
        <f t="shared" si="25"/>
        <v>48732.943469785569</v>
      </c>
    </row>
    <row r="187" spans="1:13" x14ac:dyDescent="0.2">
      <c r="A187">
        <v>2019</v>
      </c>
      <c r="B187" t="s">
        <v>98</v>
      </c>
      <c r="F187">
        <v>58</v>
      </c>
      <c r="G187" t="s">
        <v>0</v>
      </c>
      <c r="I187" s="1">
        <v>23900</v>
      </c>
      <c r="K187">
        <f t="shared" si="29"/>
        <v>82413.793103448275</v>
      </c>
      <c r="L187">
        <v>1.08</v>
      </c>
      <c r="M187">
        <f t="shared" si="25"/>
        <v>76309.067688378025</v>
      </c>
    </row>
    <row r="188" spans="1:13" x14ac:dyDescent="0.2">
      <c r="A188">
        <v>2019</v>
      </c>
      <c r="B188" t="s">
        <v>66</v>
      </c>
      <c r="F188">
        <v>111</v>
      </c>
      <c r="G188" t="s">
        <v>0</v>
      </c>
      <c r="I188" s="1">
        <v>33950</v>
      </c>
      <c r="K188">
        <f t="shared" si="29"/>
        <v>61171.171171171169</v>
      </c>
      <c r="L188">
        <v>1.08</v>
      </c>
      <c r="M188">
        <f t="shared" si="25"/>
        <v>56639.973306639964</v>
      </c>
    </row>
    <row r="189" spans="1:13" x14ac:dyDescent="0.2">
      <c r="A189">
        <v>2019</v>
      </c>
      <c r="B189" t="s">
        <v>100</v>
      </c>
      <c r="F189">
        <v>226</v>
      </c>
      <c r="G189" t="s">
        <v>0</v>
      </c>
      <c r="I189" s="1">
        <v>36550</v>
      </c>
      <c r="K189">
        <f t="shared" si="29"/>
        <v>32345.132743362832</v>
      </c>
      <c r="L189">
        <v>1.08</v>
      </c>
      <c r="M189">
        <f t="shared" si="25"/>
        <v>29949.196984595212</v>
      </c>
    </row>
    <row r="190" spans="1:13" x14ac:dyDescent="0.2">
      <c r="A190">
        <v>2019</v>
      </c>
      <c r="B190" t="s">
        <v>120</v>
      </c>
      <c r="F190">
        <v>215</v>
      </c>
      <c r="G190" t="s">
        <v>0</v>
      </c>
      <c r="I190" s="1">
        <v>38510</v>
      </c>
      <c r="K190">
        <f t="shared" si="29"/>
        <v>35823.255813953489</v>
      </c>
      <c r="L190">
        <v>1.08</v>
      </c>
      <c r="M190">
        <f t="shared" si="25"/>
        <v>33169.68130921619</v>
      </c>
    </row>
    <row r="191" spans="1:13" x14ac:dyDescent="0.2">
      <c r="A191">
        <v>2019</v>
      </c>
      <c r="B191" t="s">
        <v>89</v>
      </c>
      <c r="F191">
        <v>345</v>
      </c>
      <c r="G191" t="s">
        <v>0</v>
      </c>
      <c r="I191" s="1">
        <v>99990</v>
      </c>
      <c r="K191">
        <f t="shared" si="29"/>
        <v>57965.217391304352</v>
      </c>
      <c r="L191">
        <v>1.08</v>
      </c>
      <c r="M191">
        <f t="shared" si="25"/>
        <v>53671.497584541066</v>
      </c>
    </row>
    <row r="192" spans="1:13" x14ac:dyDescent="0.2">
      <c r="A192">
        <v>2019</v>
      </c>
      <c r="B192" t="s">
        <v>130</v>
      </c>
      <c r="F192">
        <v>259</v>
      </c>
      <c r="G192" t="s">
        <v>0</v>
      </c>
      <c r="I192" s="1">
        <v>76000</v>
      </c>
      <c r="K192">
        <f t="shared" si="29"/>
        <v>58687.258687258691</v>
      </c>
      <c r="L192">
        <v>1.08</v>
      </c>
      <c r="M192">
        <f t="shared" si="25"/>
        <v>54340.054340054339</v>
      </c>
    </row>
    <row r="193" spans="1:19" x14ac:dyDescent="0.2">
      <c r="A193">
        <v>2019</v>
      </c>
      <c r="B193" t="s">
        <v>134</v>
      </c>
      <c r="F193">
        <v>57</v>
      </c>
      <c r="G193" t="s">
        <v>0</v>
      </c>
    </row>
    <row r="194" spans="1:19" x14ac:dyDescent="0.2">
      <c r="A194">
        <v>2019</v>
      </c>
      <c r="B194" t="s">
        <v>141</v>
      </c>
      <c r="F194">
        <v>335</v>
      </c>
      <c r="G194" t="s">
        <v>0</v>
      </c>
    </row>
    <row r="195" spans="1:19" x14ac:dyDescent="0.2">
      <c r="A195">
        <v>2019</v>
      </c>
      <c r="B195" t="s">
        <v>174</v>
      </c>
      <c r="F195">
        <v>315</v>
      </c>
      <c r="G195" t="s">
        <v>0</v>
      </c>
      <c r="I195" s="1">
        <v>133000</v>
      </c>
      <c r="K195">
        <f>I195 * (200/F195)</f>
        <v>84444.444444444438</v>
      </c>
      <c r="L195">
        <v>1.08</v>
      </c>
      <c r="M195">
        <f t="shared" ref="M195:M258" si="30">K195/L195</f>
        <v>78189.300411522621</v>
      </c>
    </row>
    <row r="196" spans="1:19" x14ac:dyDescent="0.2">
      <c r="A196">
        <v>2019</v>
      </c>
      <c r="B196" t="s">
        <v>178</v>
      </c>
      <c r="F196">
        <v>325</v>
      </c>
      <c r="G196" t="s">
        <v>0</v>
      </c>
    </row>
    <row r="197" spans="1:19" x14ac:dyDescent="0.2">
      <c r="A197">
        <v>2019</v>
      </c>
      <c r="B197" t="s">
        <v>183</v>
      </c>
      <c r="F197">
        <v>325</v>
      </c>
      <c r="G197" t="s">
        <v>0</v>
      </c>
      <c r="I197" s="1">
        <v>84990</v>
      </c>
      <c r="K197">
        <f t="shared" ref="K197:K205" si="31">I197 * (200/F197)</f>
        <v>52301.538461538461</v>
      </c>
      <c r="L197">
        <v>1.08</v>
      </c>
      <c r="M197">
        <f t="shared" si="30"/>
        <v>48427.350427350422</v>
      </c>
    </row>
    <row r="198" spans="1:19" x14ac:dyDescent="0.2">
      <c r="A198">
        <v>2019</v>
      </c>
      <c r="B198" t="s">
        <v>205</v>
      </c>
      <c r="F198">
        <v>238</v>
      </c>
      <c r="G198" t="s">
        <v>0</v>
      </c>
      <c r="I198" s="1">
        <v>82000</v>
      </c>
      <c r="K198">
        <f t="shared" si="31"/>
        <v>68907.563025210082</v>
      </c>
      <c r="L198">
        <v>1.08</v>
      </c>
      <c r="M198">
        <f t="shared" si="30"/>
        <v>63803.299097416741</v>
      </c>
    </row>
    <row r="199" spans="1:19" x14ac:dyDescent="0.2">
      <c r="A199">
        <v>2019</v>
      </c>
      <c r="B199" t="s">
        <v>238</v>
      </c>
      <c r="F199">
        <v>295</v>
      </c>
      <c r="G199" t="s">
        <v>0</v>
      </c>
      <c r="H199" s="2"/>
      <c r="I199">
        <v>97000</v>
      </c>
      <c r="J199" s="2"/>
      <c r="K199">
        <f t="shared" si="31"/>
        <v>65762.711864406781</v>
      </c>
      <c r="L199">
        <v>1.08</v>
      </c>
      <c r="M199">
        <f t="shared" si="30"/>
        <v>60891.399874450719</v>
      </c>
      <c r="R199" s="2"/>
      <c r="S199" s="2"/>
    </row>
    <row r="200" spans="1:19" x14ac:dyDescent="0.2">
      <c r="A200">
        <v>2019</v>
      </c>
      <c r="B200" t="s">
        <v>255</v>
      </c>
      <c r="F200">
        <v>289</v>
      </c>
      <c r="G200" t="s">
        <v>0</v>
      </c>
      <c r="I200">
        <v>138000</v>
      </c>
      <c r="K200">
        <f t="shared" si="31"/>
        <v>95501.730103806214</v>
      </c>
      <c r="L200">
        <v>1.08</v>
      </c>
      <c r="M200">
        <f t="shared" si="30"/>
        <v>88427.527873894636</v>
      </c>
    </row>
    <row r="201" spans="1:19" x14ac:dyDescent="0.2">
      <c r="A201">
        <v>2019</v>
      </c>
      <c r="B201" t="s">
        <v>241</v>
      </c>
      <c r="F201">
        <v>270</v>
      </c>
      <c r="G201" t="s">
        <v>0</v>
      </c>
      <c r="I201">
        <v>104990</v>
      </c>
      <c r="K201">
        <f t="shared" si="31"/>
        <v>77770.370370370365</v>
      </c>
      <c r="L201">
        <v>1.08</v>
      </c>
      <c r="M201">
        <f t="shared" si="30"/>
        <v>72009.602194787367</v>
      </c>
    </row>
    <row r="202" spans="1:19" x14ac:dyDescent="0.2">
      <c r="A202">
        <v>2019</v>
      </c>
      <c r="B202" s="4" t="s">
        <v>306</v>
      </c>
      <c r="F202">
        <v>234</v>
      </c>
      <c r="G202" t="s">
        <v>0</v>
      </c>
      <c r="I202">
        <v>69500</v>
      </c>
      <c r="K202">
        <f t="shared" si="31"/>
        <v>59401.709401709399</v>
      </c>
      <c r="L202">
        <v>1.08</v>
      </c>
      <c r="M202">
        <f t="shared" si="30"/>
        <v>55001.582779360549</v>
      </c>
    </row>
    <row r="203" spans="1:19" x14ac:dyDescent="0.2">
      <c r="A203">
        <v>2019</v>
      </c>
      <c r="B203" t="s">
        <v>298</v>
      </c>
      <c r="F203">
        <v>204</v>
      </c>
      <c r="G203" t="s">
        <v>0</v>
      </c>
      <c r="I203" s="1">
        <v>74800</v>
      </c>
      <c r="K203">
        <f t="shared" si="31"/>
        <v>73333.333333333328</v>
      </c>
      <c r="L203">
        <v>1.08</v>
      </c>
      <c r="M203">
        <f t="shared" si="30"/>
        <v>67901.234567901221</v>
      </c>
    </row>
    <row r="204" spans="1:19" x14ac:dyDescent="0.2">
      <c r="A204">
        <v>2020</v>
      </c>
      <c r="B204" t="s">
        <v>2</v>
      </c>
      <c r="F204">
        <v>250</v>
      </c>
      <c r="G204" t="s">
        <v>0</v>
      </c>
      <c r="I204" s="1">
        <v>37990</v>
      </c>
      <c r="K204">
        <f t="shared" si="31"/>
        <v>30392</v>
      </c>
      <c r="L204">
        <v>1.093</v>
      </c>
      <c r="M204">
        <f t="shared" si="30"/>
        <v>27806.038426349496</v>
      </c>
    </row>
    <row r="205" spans="1:19" x14ac:dyDescent="0.2">
      <c r="A205">
        <v>2020</v>
      </c>
      <c r="B205" t="s">
        <v>7</v>
      </c>
      <c r="F205">
        <v>170</v>
      </c>
      <c r="G205" t="s">
        <v>0</v>
      </c>
      <c r="I205" s="1">
        <v>33045</v>
      </c>
      <c r="K205">
        <f t="shared" si="31"/>
        <v>38876.470588235294</v>
      </c>
      <c r="L205">
        <v>1.093</v>
      </c>
      <c r="M205">
        <f t="shared" si="30"/>
        <v>35568.591572035948</v>
      </c>
    </row>
    <row r="206" spans="1:19" x14ac:dyDescent="0.2">
      <c r="A206">
        <v>2020</v>
      </c>
      <c r="B206" t="s">
        <v>11</v>
      </c>
      <c r="F206">
        <v>220</v>
      </c>
      <c r="G206" t="s">
        <v>0</v>
      </c>
    </row>
    <row r="207" spans="1:19" x14ac:dyDescent="0.2">
      <c r="A207">
        <v>2020</v>
      </c>
      <c r="B207" t="s">
        <v>14</v>
      </c>
      <c r="F207">
        <v>330</v>
      </c>
      <c r="G207" t="s">
        <v>0</v>
      </c>
    </row>
    <row r="208" spans="1:19" x14ac:dyDescent="0.2">
      <c r="A208">
        <v>2020</v>
      </c>
      <c r="B208" t="s">
        <v>23</v>
      </c>
      <c r="F208">
        <v>264</v>
      </c>
      <c r="G208" t="s">
        <v>0</v>
      </c>
    </row>
    <row r="209" spans="1:13" x14ac:dyDescent="0.2">
      <c r="A209">
        <v>2020</v>
      </c>
      <c r="B209" t="s">
        <v>26</v>
      </c>
      <c r="F209">
        <v>315</v>
      </c>
      <c r="G209" t="s">
        <v>0</v>
      </c>
      <c r="I209" s="1">
        <v>59990</v>
      </c>
      <c r="K209">
        <f t="shared" ref="K209:K216" si="32">I209 * (200/F209)</f>
        <v>38088.888888888883</v>
      </c>
      <c r="L209">
        <v>1.093</v>
      </c>
      <c r="M209">
        <f t="shared" si="30"/>
        <v>34848.022771170065</v>
      </c>
    </row>
    <row r="210" spans="1:13" x14ac:dyDescent="0.2">
      <c r="A210">
        <v>2020</v>
      </c>
      <c r="B210" t="s">
        <v>18</v>
      </c>
      <c r="F210">
        <v>316</v>
      </c>
      <c r="G210" t="s">
        <v>0</v>
      </c>
      <c r="I210" s="1">
        <v>48000</v>
      </c>
      <c r="K210">
        <f t="shared" si="32"/>
        <v>30379.746835443038</v>
      </c>
      <c r="L210">
        <v>1.093</v>
      </c>
      <c r="M210">
        <f t="shared" si="30"/>
        <v>27794.827845785032</v>
      </c>
    </row>
    <row r="211" spans="1:13" x14ac:dyDescent="0.2">
      <c r="A211">
        <v>2020</v>
      </c>
      <c r="B211" t="s">
        <v>9</v>
      </c>
      <c r="F211">
        <v>322</v>
      </c>
      <c r="G211" t="s">
        <v>0</v>
      </c>
      <c r="I211" s="1">
        <v>46990</v>
      </c>
      <c r="K211">
        <f t="shared" si="32"/>
        <v>29186.335403726705</v>
      </c>
      <c r="L211">
        <v>1.093</v>
      </c>
      <c r="M211">
        <f t="shared" si="30"/>
        <v>26702.960113199184</v>
      </c>
    </row>
    <row r="212" spans="1:13" x14ac:dyDescent="0.2">
      <c r="A212">
        <v>2020</v>
      </c>
      <c r="B212" t="s">
        <v>27</v>
      </c>
      <c r="F212">
        <v>322</v>
      </c>
      <c r="G212" t="s">
        <v>0</v>
      </c>
      <c r="I212" s="1">
        <v>54990</v>
      </c>
      <c r="K212">
        <f t="shared" si="32"/>
        <v>34155.279503105587</v>
      </c>
      <c r="L212">
        <v>1.093</v>
      </c>
      <c r="M212">
        <f t="shared" si="30"/>
        <v>31249.112079694041</v>
      </c>
    </row>
    <row r="213" spans="1:13" x14ac:dyDescent="0.2">
      <c r="A213">
        <v>2020</v>
      </c>
      <c r="B213" t="s">
        <v>34</v>
      </c>
      <c r="F213">
        <v>258</v>
      </c>
      <c r="G213" t="s">
        <v>0</v>
      </c>
      <c r="I213" s="1">
        <v>37190</v>
      </c>
      <c r="K213">
        <f t="shared" si="32"/>
        <v>28829.457364341088</v>
      </c>
      <c r="L213">
        <v>1.093</v>
      </c>
      <c r="M213">
        <f t="shared" si="30"/>
        <v>26376.447725838141</v>
      </c>
    </row>
    <row r="214" spans="1:13" x14ac:dyDescent="0.2">
      <c r="A214">
        <v>2020</v>
      </c>
      <c r="B214" t="s">
        <v>35</v>
      </c>
      <c r="F214">
        <v>259</v>
      </c>
      <c r="G214" t="s">
        <v>0</v>
      </c>
      <c r="I214" s="1">
        <v>36620</v>
      </c>
      <c r="K214">
        <f t="shared" si="32"/>
        <v>28277.992277992278</v>
      </c>
      <c r="L214">
        <v>1.093</v>
      </c>
      <c r="M214">
        <f t="shared" si="30"/>
        <v>25871.905103378114</v>
      </c>
    </row>
    <row r="215" spans="1:13" x14ac:dyDescent="0.2">
      <c r="A215">
        <v>2020</v>
      </c>
      <c r="B215" t="s">
        <v>50</v>
      </c>
      <c r="F215">
        <v>402</v>
      </c>
      <c r="G215" t="s">
        <v>0</v>
      </c>
      <c r="I215" s="1">
        <v>69420</v>
      </c>
      <c r="K215">
        <f t="shared" si="32"/>
        <v>34537.313432835821</v>
      </c>
      <c r="L215">
        <v>1.093</v>
      </c>
      <c r="M215">
        <f t="shared" si="30"/>
        <v>31598.639920252353</v>
      </c>
    </row>
    <row r="216" spans="1:13" x14ac:dyDescent="0.2">
      <c r="A216">
        <v>2020</v>
      </c>
      <c r="B216" t="s">
        <v>56</v>
      </c>
      <c r="F216">
        <v>304</v>
      </c>
      <c r="G216" t="s">
        <v>0</v>
      </c>
      <c r="I216" s="1">
        <v>54990</v>
      </c>
      <c r="K216">
        <f t="shared" si="32"/>
        <v>36177.631578947374</v>
      </c>
      <c r="L216">
        <v>1.093</v>
      </c>
      <c r="M216">
        <f t="shared" si="30"/>
        <v>33099.388452833831</v>
      </c>
    </row>
    <row r="217" spans="1:13" x14ac:dyDescent="0.2">
      <c r="A217">
        <v>2020</v>
      </c>
      <c r="B217" t="s">
        <v>66</v>
      </c>
      <c r="F217">
        <v>243</v>
      </c>
      <c r="G217" t="s">
        <v>0</v>
      </c>
    </row>
    <row r="218" spans="1:13" x14ac:dyDescent="0.2">
      <c r="A218">
        <v>2020</v>
      </c>
      <c r="B218" t="s">
        <v>71</v>
      </c>
      <c r="F218">
        <v>153</v>
      </c>
      <c r="G218" t="s">
        <v>0</v>
      </c>
      <c r="I218" s="1">
        <v>44450</v>
      </c>
      <c r="K218">
        <f>I218 * (200/F218)</f>
        <v>58104.575163398695</v>
      </c>
      <c r="L218">
        <v>1.093</v>
      </c>
      <c r="M218">
        <f t="shared" si="30"/>
        <v>53160.636014088472</v>
      </c>
    </row>
    <row r="219" spans="1:13" x14ac:dyDescent="0.2">
      <c r="A219">
        <v>2020</v>
      </c>
      <c r="B219" t="s">
        <v>72</v>
      </c>
      <c r="F219">
        <v>153</v>
      </c>
      <c r="G219" t="s">
        <v>0</v>
      </c>
      <c r="I219" s="1">
        <v>47650</v>
      </c>
      <c r="K219">
        <f>I219 * (200/F219)</f>
        <v>62287.581699346403</v>
      </c>
      <c r="L219">
        <v>1.093</v>
      </c>
      <c r="M219">
        <f t="shared" si="30"/>
        <v>56987.723421176946</v>
      </c>
    </row>
    <row r="220" spans="1:13" x14ac:dyDescent="0.2">
      <c r="A220">
        <v>2020</v>
      </c>
      <c r="B220" t="s">
        <v>74</v>
      </c>
      <c r="F220">
        <v>299</v>
      </c>
      <c r="G220" t="s">
        <v>0</v>
      </c>
      <c r="I220" s="1">
        <v>54990</v>
      </c>
      <c r="K220">
        <f>I220 * (200/F220)</f>
        <v>36782.608695652176</v>
      </c>
      <c r="L220">
        <v>1.093</v>
      </c>
      <c r="M220">
        <f t="shared" si="30"/>
        <v>33652.889931978207</v>
      </c>
    </row>
    <row r="221" spans="1:13" x14ac:dyDescent="0.2">
      <c r="A221">
        <v>2020</v>
      </c>
      <c r="B221" t="s">
        <v>70</v>
      </c>
      <c r="F221">
        <v>239</v>
      </c>
      <c r="G221" t="s">
        <v>0</v>
      </c>
      <c r="I221" s="1">
        <v>39090</v>
      </c>
      <c r="K221">
        <f>I221 * (200/F221)</f>
        <v>32711.297071129706</v>
      </c>
      <c r="L221">
        <v>1.093</v>
      </c>
      <c r="M221">
        <f t="shared" si="30"/>
        <v>29927.993660685916</v>
      </c>
    </row>
    <row r="222" spans="1:13" x14ac:dyDescent="0.2">
      <c r="A222">
        <v>2020</v>
      </c>
      <c r="B222" t="s">
        <v>80</v>
      </c>
      <c r="F222">
        <v>149</v>
      </c>
      <c r="G222" t="s">
        <v>0</v>
      </c>
      <c r="I222" s="1">
        <v>31600</v>
      </c>
      <c r="K222">
        <f>I222 * (200/F222)</f>
        <v>42416.107382550341</v>
      </c>
      <c r="L222">
        <v>1.093</v>
      </c>
      <c r="M222">
        <f t="shared" si="30"/>
        <v>38807.051585132976</v>
      </c>
    </row>
    <row r="223" spans="1:13" x14ac:dyDescent="0.2">
      <c r="A223">
        <v>2020</v>
      </c>
      <c r="B223" t="s">
        <v>83</v>
      </c>
      <c r="F223">
        <v>291</v>
      </c>
      <c r="G223" t="s">
        <v>0</v>
      </c>
    </row>
    <row r="224" spans="1:13" x14ac:dyDescent="0.2">
      <c r="A224">
        <v>2020</v>
      </c>
      <c r="B224" t="s">
        <v>37</v>
      </c>
      <c r="F224">
        <v>373</v>
      </c>
      <c r="G224" t="s">
        <v>0</v>
      </c>
      <c r="I224" s="1">
        <v>79990</v>
      </c>
      <c r="K224">
        <f>I224 * (200/F224)</f>
        <v>42890.080428954425</v>
      </c>
      <c r="L224">
        <v>1.093</v>
      </c>
      <c r="M224">
        <f t="shared" si="30"/>
        <v>39240.695726399295</v>
      </c>
    </row>
    <row r="225" spans="1:13" x14ac:dyDescent="0.2">
      <c r="A225">
        <v>2020</v>
      </c>
      <c r="B225" t="s">
        <v>94</v>
      </c>
      <c r="F225">
        <v>287</v>
      </c>
      <c r="G225" t="s">
        <v>0</v>
      </c>
    </row>
    <row r="226" spans="1:13" x14ac:dyDescent="0.2">
      <c r="A226">
        <v>2020</v>
      </c>
      <c r="B226" t="s">
        <v>100</v>
      </c>
      <c r="F226">
        <v>226</v>
      </c>
      <c r="G226" t="s">
        <v>0</v>
      </c>
      <c r="I226" s="1">
        <v>38200</v>
      </c>
      <c r="K226">
        <f>I226 * (200/F226)</f>
        <v>33805.309734513277</v>
      </c>
      <c r="L226">
        <v>1.093</v>
      </c>
      <c r="M226">
        <f t="shared" si="30"/>
        <v>30928.920159664482</v>
      </c>
    </row>
    <row r="227" spans="1:13" x14ac:dyDescent="0.2">
      <c r="A227">
        <v>2020</v>
      </c>
      <c r="B227" t="s">
        <v>88</v>
      </c>
      <c r="F227">
        <v>110</v>
      </c>
      <c r="G227" t="s">
        <v>0</v>
      </c>
      <c r="I227" s="1">
        <v>29900</v>
      </c>
      <c r="K227">
        <f>I227 * (200/F227)</f>
        <v>54363.63636363636</v>
      </c>
      <c r="L227">
        <v>1.093</v>
      </c>
      <c r="M227">
        <f t="shared" si="30"/>
        <v>49738.002162521829</v>
      </c>
    </row>
    <row r="228" spans="1:13" x14ac:dyDescent="0.2">
      <c r="A228">
        <v>2020</v>
      </c>
      <c r="B228" t="s">
        <v>117</v>
      </c>
      <c r="F228">
        <v>351</v>
      </c>
      <c r="G228" t="s">
        <v>0</v>
      </c>
      <c r="I228" s="1">
        <v>79990</v>
      </c>
      <c r="K228">
        <f>I228 * (200/F228)</f>
        <v>45578.347578347581</v>
      </c>
      <c r="L228">
        <v>1.093</v>
      </c>
      <c r="M228">
        <f t="shared" si="30"/>
        <v>41700.226512669331</v>
      </c>
    </row>
    <row r="229" spans="1:13" x14ac:dyDescent="0.2">
      <c r="A229">
        <v>2020</v>
      </c>
      <c r="B229" t="s">
        <v>120</v>
      </c>
      <c r="F229">
        <v>215</v>
      </c>
      <c r="G229" t="s">
        <v>0</v>
      </c>
      <c r="I229" s="1">
        <v>34190</v>
      </c>
      <c r="K229">
        <f>I229 * (200/F229)</f>
        <v>31804.651162790698</v>
      </c>
      <c r="L229">
        <v>1.093</v>
      </c>
      <c r="M229">
        <f t="shared" si="30"/>
        <v>29098.491457265049</v>
      </c>
    </row>
    <row r="230" spans="1:13" x14ac:dyDescent="0.2">
      <c r="A230">
        <v>2020</v>
      </c>
      <c r="B230" t="s">
        <v>89</v>
      </c>
      <c r="F230">
        <v>348</v>
      </c>
      <c r="G230" t="s">
        <v>0</v>
      </c>
      <c r="I230" s="1">
        <v>91990</v>
      </c>
      <c r="K230">
        <f>I230 * (200/F230)</f>
        <v>52867.816091954017</v>
      </c>
      <c r="L230">
        <v>1.093</v>
      </c>
      <c r="M230">
        <f t="shared" si="30"/>
        <v>48369.456625758481</v>
      </c>
    </row>
    <row r="231" spans="1:13" x14ac:dyDescent="0.2">
      <c r="A231">
        <v>2020</v>
      </c>
      <c r="B231" t="s">
        <v>147</v>
      </c>
      <c r="F231">
        <v>258</v>
      </c>
      <c r="G231" t="s">
        <v>0</v>
      </c>
    </row>
    <row r="232" spans="1:13" x14ac:dyDescent="0.2">
      <c r="A232">
        <v>2020</v>
      </c>
      <c r="B232" t="s">
        <v>178</v>
      </c>
      <c r="F232">
        <v>326</v>
      </c>
      <c r="G232" t="s">
        <v>0</v>
      </c>
      <c r="I232" s="1">
        <v>91990</v>
      </c>
      <c r="K232">
        <f t="shared" ref="K232:K237" si="33">I232 * (200/F232)</f>
        <v>56435.582822085889</v>
      </c>
      <c r="L232">
        <v>1.093</v>
      </c>
      <c r="M232">
        <f t="shared" si="30"/>
        <v>51633.653085165497</v>
      </c>
    </row>
    <row r="233" spans="1:13" x14ac:dyDescent="0.2">
      <c r="A233">
        <v>2020</v>
      </c>
      <c r="B233" t="s">
        <v>183</v>
      </c>
      <c r="F233">
        <v>328</v>
      </c>
      <c r="G233" t="s">
        <v>0</v>
      </c>
      <c r="I233" s="1">
        <v>84990</v>
      </c>
      <c r="K233">
        <f t="shared" si="33"/>
        <v>51823.170731707316</v>
      </c>
      <c r="L233">
        <v>1.093</v>
      </c>
      <c r="M233">
        <f t="shared" si="30"/>
        <v>47413.696918304959</v>
      </c>
    </row>
    <row r="234" spans="1:13" x14ac:dyDescent="0.2">
      <c r="A234">
        <v>2020</v>
      </c>
      <c r="B234" t="s">
        <v>177</v>
      </c>
      <c r="F234">
        <v>305</v>
      </c>
      <c r="G234" t="s">
        <v>0</v>
      </c>
      <c r="I234" s="1">
        <v>99990</v>
      </c>
      <c r="K234">
        <f t="shared" si="33"/>
        <v>65567.213114754093</v>
      </c>
      <c r="L234">
        <v>1.093</v>
      </c>
      <c r="M234">
        <f t="shared" si="30"/>
        <v>59988.301111394416</v>
      </c>
    </row>
    <row r="235" spans="1:13" x14ac:dyDescent="0.2">
      <c r="A235">
        <v>2020</v>
      </c>
      <c r="B235" t="s">
        <v>241</v>
      </c>
      <c r="F235">
        <v>272</v>
      </c>
      <c r="G235" t="s">
        <v>0</v>
      </c>
      <c r="I235">
        <v>99990</v>
      </c>
      <c r="K235">
        <f t="shared" si="33"/>
        <v>73522.058823529413</v>
      </c>
      <c r="L235">
        <v>1.093</v>
      </c>
      <c r="M235">
        <f t="shared" si="30"/>
        <v>67266.293525644476</v>
      </c>
    </row>
    <row r="236" spans="1:13" x14ac:dyDescent="0.2">
      <c r="A236">
        <v>2020</v>
      </c>
      <c r="B236" t="s">
        <v>304</v>
      </c>
      <c r="F236">
        <v>218</v>
      </c>
      <c r="G236" t="s">
        <v>0</v>
      </c>
      <c r="I236">
        <v>77400</v>
      </c>
      <c r="K236">
        <f t="shared" si="33"/>
        <v>71009.174311926603</v>
      </c>
      <c r="L236">
        <v>1.093</v>
      </c>
      <c r="M236">
        <f t="shared" si="30"/>
        <v>64967.222609264965</v>
      </c>
    </row>
    <row r="237" spans="1:13" x14ac:dyDescent="0.2">
      <c r="A237">
        <v>2020</v>
      </c>
      <c r="B237" s="4" t="s">
        <v>306</v>
      </c>
      <c r="F237">
        <v>234</v>
      </c>
      <c r="G237" t="s">
        <v>0</v>
      </c>
      <c r="I237">
        <v>69850</v>
      </c>
      <c r="K237">
        <f t="shared" si="33"/>
        <v>59700.854700854696</v>
      </c>
      <c r="L237">
        <v>1.093</v>
      </c>
      <c r="M237">
        <f t="shared" si="30"/>
        <v>54621.09304744254</v>
      </c>
    </row>
    <row r="238" spans="1:13" x14ac:dyDescent="0.2">
      <c r="A238">
        <v>2020</v>
      </c>
      <c r="B238" t="s">
        <v>330</v>
      </c>
      <c r="F238">
        <v>187</v>
      </c>
      <c r="G238" t="s">
        <v>0</v>
      </c>
    </row>
    <row r="239" spans="1:13" x14ac:dyDescent="0.2">
      <c r="A239">
        <v>2020</v>
      </c>
      <c r="B239" t="s">
        <v>281</v>
      </c>
      <c r="F239">
        <v>203</v>
      </c>
      <c r="G239" t="s">
        <v>0</v>
      </c>
      <c r="I239" s="1">
        <v>103800</v>
      </c>
      <c r="K239">
        <f t="shared" ref="K239:K249" si="34">I239 * (200/F239)</f>
        <v>102266.00985221675</v>
      </c>
      <c r="L239">
        <v>1.093</v>
      </c>
      <c r="M239">
        <f t="shared" si="30"/>
        <v>93564.510386291629</v>
      </c>
    </row>
    <row r="240" spans="1:13" x14ac:dyDescent="0.2">
      <c r="A240">
        <v>2020</v>
      </c>
      <c r="B240" t="s">
        <v>272</v>
      </c>
      <c r="F240">
        <v>201</v>
      </c>
      <c r="G240" t="s">
        <v>0</v>
      </c>
      <c r="I240" s="1">
        <v>150900</v>
      </c>
      <c r="K240">
        <f t="shared" si="34"/>
        <v>150149.25373134328</v>
      </c>
      <c r="L240">
        <v>1.093</v>
      </c>
      <c r="M240">
        <f t="shared" si="30"/>
        <v>137373.5166800945</v>
      </c>
    </row>
    <row r="241" spans="1:13" x14ac:dyDescent="0.2">
      <c r="A241">
        <v>2020</v>
      </c>
      <c r="B241" t="s">
        <v>316</v>
      </c>
      <c r="F241">
        <v>192</v>
      </c>
      <c r="G241" t="s">
        <v>0</v>
      </c>
      <c r="I241" s="1">
        <v>185000</v>
      </c>
      <c r="K241">
        <f t="shared" si="34"/>
        <v>192708.33333333334</v>
      </c>
      <c r="L241">
        <v>1.093</v>
      </c>
      <c r="M241">
        <f t="shared" si="30"/>
        <v>176311.37541933518</v>
      </c>
    </row>
    <row r="242" spans="1:13" x14ac:dyDescent="0.2">
      <c r="A242">
        <v>2021</v>
      </c>
      <c r="B242" t="s">
        <v>1</v>
      </c>
      <c r="F242">
        <v>263</v>
      </c>
      <c r="G242" t="s">
        <v>0</v>
      </c>
      <c r="I242" s="1">
        <v>41990</v>
      </c>
      <c r="K242">
        <f t="shared" si="34"/>
        <v>31931.558935361216</v>
      </c>
      <c r="L242">
        <v>1.145</v>
      </c>
      <c r="M242">
        <f t="shared" si="30"/>
        <v>27887.824397695385</v>
      </c>
    </row>
    <row r="243" spans="1:13" x14ac:dyDescent="0.2">
      <c r="A243">
        <v>2021</v>
      </c>
      <c r="B243" t="s">
        <v>9</v>
      </c>
      <c r="F243">
        <v>353</v>
      </c>
      <c r="G243" t="s">
        <v>0</v>
      </c>
      <c r="I243" s="1">
        <v>50990</v>
      </c>
      <c r="K243">
        <f t="shared" si="34"/>
        <v>28889.518413597732</v>
      </c>
      <c r="L243">
        <v>1.145</v>
      </c>
      <c r="M243">
        <f t="shared" si="30"/>
        <v>25231.02044855697</v>
      </c>
    </row>
    <row r="244" spans="1:13" x14ac:dyDescent="0.2">
      <c r="A244">
        <v>2021</v>
      </c>
      <c r="B244" t="s">
        <v>7</v>
      </c>
      <c r="F244">
        <v>170</v>
      </c>
      <c r="G244" t="s">
        <v>0</v>
      </c>
      <c r="I244" s="1">
        <v>33245</v>
      </c>
      <c r="K244">
        <f t="shared" si="34"/>
        <v>39111.764705882357</v>
      </c>
      <c r="L244">
        <v>1.145</v>
      </c>
      <c r="M244">
        <f t="shared" si="30"/>
        <v>34158.746468019526</v>
      </c>
    </row>
    <row r="245" spans="1:13" x14ac:dyDescent="0.2">
      <c r="A245">
        <v>2021</v>
      </c>
      <c r="B245" t="s">
        <v>17</v>
      </c>
      <c r="F245">
        <v>244</v>
      </c>
      <c r="G245" t="s">
        <v>0</v>
      </c>
      <c r="I245" s="1">
        <v>39990</v>
      </c>
      <c r="K245">
        <f t="shared" si="34"/>
        <v>32778.688524590165</v>
      </c>
      <c r="L245">
        <v>1.145</v>
      </c>
      <c r="M245">
        <f t="shared" si="30"/>
        <v>28627.675567327653</v>
      </c>
    </row>
    <row r="246" spans="1:13" x14ac:dyDescent="0.2">
      <c r="A246">
        <v>2021</v>
      </c>
      <c r="B246" t="s">
        <v>18</v>
      </c>
      <c r="F246">
        <v>326</v>
      </c>
      <c r="G246" t="s">
        <v>0</v>
      </c>
      <c r="I246" s="1">
        <v>57990</v>
      </c>
      <c r="K246">
        <f t="shared" si="34"/>
        <v>35576.687116564419</v>
      </c>
      <c r="L246">
        <v>1.145</v>
      </c>
      <c r="M246">
        <f t="shared" si="30"/>
        <v>31071.342459881587</v>
      </c>
    </row>
    <row r="247" spans="1:13" x14ac:dyDescent="0.2">
      <c r="A247">
        <v>2021</v>
      </c>
      <c r="B247" t="s">
        <v>34</v>
      </c>
      <c r="F247">
        <v>258</v>
      </c>
      <c r="G247" t="s">
        <v>0</v>
      </c>
      <c r="I247" s="1">
        <v>37390</v>
      </c>
      <c r="K247">
        <f t="shared" si="34"/>
        <v>28984.496124031008</v>
      </c>
      <c r="L247">
        <v>1.145</v>
      </c>
      <c r="M247">
        <f t="shared" si="30"/>
        <v>25313.97041400088</v>
      </c>
    </row>
    <row r="248" spans="1:13" x14ac:dyDescent="0.2">
      <c r="A248">
        <v>2021</v>
      </c>
      <c r="B248" t="s">
        <v>37</v>
      </c>
      <c r="F248">
        <v>405</v>
      </c>
      <c r="G248" t="s">
        <v>0</v>
      </c>
      <c r="I248" s="1">
        <v>89990</v>
      </c>
      <c r="K248">
        <f t="shared" si="34"/>
        <v>44439.506172839501</v>
      </c>
      <c r="L248">
        <v>1.145</v>
      </c>
      <c r="M248">
        <f t="shared" si="30"/>
        <v>38811.7957841393</v>
      </c>
    </row>
    <row r="249" spans="1:13" x14ac:dyDescent="0.2">
      <c r="A249">
        <v>2021</v>
      </c>
      <c r="B249" t="s">
        <v>35</v>
      </c>
      <c r="F249">
        <v>259</v>
      </c>
      <c r="G249" t="s">
        <v>0</v>
      </c>
      <c r="I249" s="1">
        <v>36500</v>
      </c>
      <c r="K249">
        <f t="shared" si="34"/>
        <v>28185.328185328184</v>
      </c>
      <c r="L249">
        <v>1.145</v>
      </c>
      <c r="M249">
        <f t="shared" si="30"/>
        <v>24616.007148758239</v>
      </c>
    </row>
    <row r="250" spans="1:13" x14ac:dyDescent="0.2">
      <c r="A250">
        <v>2021</v>
      </c>
      <c r="B250" t="s">
        <v>65</v>
      </c>
      <c r="F250">
        <v>59</v>
      </c>
      <c r="G250" t="s">
        <v>0</v>
      </c>
    </row>
    <row r="251" spans="1:13" x14ac:dyDescent="0.2">
      <c r="A251">
        <v>2021</v>
      </c>
      <c r="B251" t="s">
        <v>71</v>
      </c>
      <c r="F251">
        <v>153</v>
      </c>
      <c r="G251" t="s">
        <v>0</v>
      </c>
      <c r="I251" s="1">
        <v>44450</v>
      </c>
      <c r="K251">
        <f>I251 * (200/F251)</f>
        <v>58104.575163398695</v>
      </c>
      <c r="L251">
        <v>1.145</v>
      </c>
      <c r="M251">
        <f t="shared" si="30"/>
        <v>50746.353854496672</v>
      </c>
    </row>
    <row r="252" spans="1:13" x14ac:dyDescent="0.2">
      <c r="A252">
        <v>2021</v>
      </c>
      <c r="B252" t="s">
        <v>72</v>
      </c>
      <c r="F252">
        <v>153</v>
      </c>
      <c r="G252" t="s">
        <v>0</v>
      </c>
      <c r="I252" s="1">
        <v>47650</v>
      </c>
      <c r="K252">
        <f>I252 * (200/F252)</f>
        <v>62287.581699346403</v>
      </c>
      <c r="L252">
        <v>1.145</v>
      </c>
      <c r="M252">
        <f t="shared" si="30"/>
        <v>54399.634671918255</v>
      </c>
    </row>
    <row r="253" spans="1:13" x14ac:dyDescent="0.2">
      <c r="A253">
        <v>2021</v>
      </c>
      <c r="B253" t="s">
        <v>75</v>
      </c>
      <c r="F253">
        <v>315</v>
      </c>
      <c r="G253" t="s">
        <v>0</v>
      </c>
      <c r="I253" s="1">
        <v>58990</v>
      </c>
      <c r="K253">
        <f>I253 * (200/F253)</f>
        <v>37453.968253968254</v>
      </c>
      <c r="L253">
        <v>1.145</v>
      </c>
      <c r="M253">
        <f t="shared" si="30"/>
        <v>32710.889304775767</v>
      </c>
    </row>
    <row r="254" spans="1:13" x14ac:dyDescent="0.2">
      <c r="A254">
        <v>2021</v>
      </c>
      <c r="B254" t="s">
        <v>70</v>
      </c>
      <c r="F254">
        <v>239</v>
      </c>
      <c r="G254" t="s">
        <v>0</v>
      </c>
      <c r="I254" s="1">
        <v>39090</v>
      </c>
      <c r="K254">
        <f>I254 * (200/F254)</f>
        <v>32711.297071129706</v>
      </c>
      <c r="L254">
        <v>1.145</v>
      </c>
      <c r="M254">
        <f t="shared" si="30"/>
        <v>28568.818402733366</v>
      </c>
    </row>
    <row r="255" spans="1:13" x14ac:dyDescent="0.2">
      <c r="A255">
        <v>2021</v>
      </c>
      <c r="B255" t="s">
        <v>80</v>
      </c>
      <c r="F255">
        <v>149</v>
      </c>
      <c r="G255" t="s">
        <v>0</v>
      </c>
    </row>
    <row r="256" spans="1:13" x14ac:dyDescent="0.2">
      <c r="A256">
        <v>2021</v>
      </c>
      <c r="B256" t="s">
        <v>26</v>
      </c>
      <c r="F256">
        <v>303</v>
      </c>
      <c r="G256" t="s">
        <v>0</v>
      </c>
      <c r="I256" s="1">
        <v>62990</v>
      </c>
      <c r="K256">
        <f>I256 * (200/F256)</f>
        <v>41577.557755775575</v>
      </c>
      <c r="L256">
        <v>1.145</v>
      </c>
      <c r="M256">
        <f t="shared" si="30"/>
        <v>36312.277515961199</v>
      </c>
    </row>
    <row r="257" spans="1:13" x14ac:dyDescent="0.2">
      <c r="A257">
        <v>2021</v>
      </c>
      <c r="B257" t="s">
        <v>89</v>
      </c>
      <c r="F257">
        <v>387</v>
      </c>
      <c r="G257" t="s">
        <v>0</v>
      </c>
    </row>
    <row r="258" spans="1:13" x14ac:dyDescent="0.2">
      <c r="A258">
        <v>2021</v>
      </c>
      <c r="B258" t="s">
        <v>100</v>
      </c>
      <c r="F258">
        <v>226</v>
      </c>
      <c r="G258" t="s">
        <v>0</v>
      </c>
      <c r="I258" s="1">
        <v>38270</v>
      </c>
      <c r="K258">
        <f>I258 * (200/F258)</f>
        <v>33867.256637168146</v>
      </c>
      <c r="L258">
        <v>1.145</v>
      </c>
      <c r="M258">
        <f t="shared" si="30"/>
        <v>29578.390076129384</v>
      </c>
    </row>
    <row r="259" spans="1:13" x14ac:dyDescent="0.2">
      <c r="A259">
        <v>2021</v>
      </c>
      <c r="B259" t="s">
        <v>88</v>
      </c>
      <c r="F259">
        <v>110</v>
      </c>
      <c r="G259" t="s">
        <v>0</v>
      </c>
    </row>
    <row r="260" spans="1:13" x14ac:dyDescent="0.2">
      <c r="A260">
        <v>2021</v>
      </c>
      <c r="B260" t="s">
        <v>117</v>
      </c>
      <c r="F260">
        <v>371</v>
      </c>
      <c r="G260" t="s">
        <v>0</v>
      </c>
      <c r="I260" s="1">
        <v>99990</v>
      </c>
      <c r="K260">
        <f>I260 * (200/F260)</f>
        <v>53902.96495956873</v>
      </c>
      <c r="L260">
        <v>1.145</v>
      </c>
      <c r="M260">
        <f t="shared" ref="M260:M321" si="35">K260/L260</f>
        <v>47076.825292199763</v>
      </c>
    </row>
    <row r="261" spans="1:13" x14ac:dyDescent="0.2">
      <c r="A261">
        <v>2021</v>
      </c>
      <c r="B261" t="s">
        <v>120</v>
      </c>
      <c r="F261">
        <v>215</v>
      </c>
      <c r="G261" t="s">
        <v>0</v>
      </c>
      <c r="I261" s="1">
        <v>34960</v>
      </c>
      <c r="K261">
        <f>I261 * (200/F261)</f>
        <v>32520.930232558138</v>
      </c>
      <c r="L261">
        <v>1.145</v>
      </c>
      <c r="M261">
        <f t="shared" si="35"/>
        <v>28402.559155072609</v>
      </c>
    </row>
    <row r="262" spans="1:13" x14ac:dyDescent="0.2">
      <c r="A262">
        <v>2021</v>
      </c>
      <c r="B262" t="s">
        <v>145</v>
      </c>
      <c r="F262">
        <v>305</v>
      </c>
      <c r="G262" t="s">
        <v>0</v>
      </c>
    </row>
    <row r="263" spans="1:13" x14ac:dyDescent="0.2">
      <c r="A263">
        <v>2021</v>
      </c>
      <c r="B263" t="s">
        <v>150</v>
      </c>
      <c r="F263">
        <v>348</v>
      </c>
      <c r="G263" t="s">
        <v>0</v>
      </c>
      <c r="I263" s="1">
        <v>129990</v>
      </c>
      <c r="K263">
        <f>I263 * (200/F263)</f>
        <v>74706.89655172413</v>
      </c>
      <c r="L263">
        <v>1.145</v>
      </c>
      <c r="M263">
        <f t="shared" si="35"/>
        <v>65246.197861767796</v>
      </c>
    </row>
    <row r="264" spans="1:13" x14ac:dyDescent="0.2">
      <c r="A264">
        <v>2021</v>
      </c>
      <c r="B264" t="s">
        <v>129</v>
      </c>
      <c r="F264">
        <v>230</v>
      </c>
      <c r="G264" t="s">
        <v>0</v>
      </c>
      <c r="I264" s="1">
        <v>42895</v>
      </c>
      <c r="K264">
        <f>I264 * (200/F264)</f>
        <v>37300</v>
      </c>
      <c r="L264">
        <v>1.145</v>
      </c>
      <c r="M264">
        <f t="shared" si="35"/>
        <v>32576.419213973797</v>
      </c>
    </row>
    <row r="265" spans="1:13" x14ac:dyDescent="0.2">
      <c r="A265">
        <v>2021</v>
      </c>
      <c r="B265" t="s">
        <v>73</v>
      </c>
      <c r="F265">
        <v>260</v>
      </c>
      <c r="G265" t="s">
        <v>0</v>
      </c>
      <c r="I265" s="1">
        <v>39995</v>
      </c>
      <c r="K265">
        <f>I265 * (200/F265)</f>
        <v>30765.384615384617</v>
      </c>
      <c r="L265">
        <v>1.145</v>
      </c>
      <c r="M265">
        <f t="shared" si="35"/>
        <v>26869.331541820626</v>
      </c>
    </row>
    <row r="266" spans="1:13" x14ac:dyDescent="0.2">
      <c r="A266">
        <v>2021</v>
      </c>
      <c r="B266" t="s">
        <v>159</v>
      </c>
      <c r="F266">
        <v>300</v>
      </c>
      <c r="G266" t="s">
        <v>0</v>
      </c>
    </row>
    <row r="267" spans="1:13" x14ac:dyDescent="0.2">
      <c r="A267">
        <v>2021</v>
      </c>
      <c r="B267" t="s">
        <v>176</v>
      </c>
      <c r="F267">
        <v>250</v>
      </c>
      <c r="G267" t="s">
        <v>0</v>
      </c>
      <c r="I267" s="1">
        <v>43995</v>
      </c>
      <c r="K267">
        <f>I267 * (200/F267)</f>
        <v>35196</v>
      </c>
      <c r="L267">
        <v>1.145</v>
      </c>
      <c r="M267">
        <f t="shared" si="35"/>
        <v>30738.86462882096</v>
      </c>
    </row>
    <row r="268" spans="1:13" x14ac:dyDescent="0.2">
      <c r="A268">
        <v>2021</v>
      </c>
      <c r="B268" t="s">
        <v>112</v>
      </c>
      <c r="F268">
        <v>250</v>
      </c>
      <c r="G268" t="s">
        <v>0</v>
      </c>
      <c r="I268" s="1">
        <v>44495</v>
      </c>
      <c r="K268">
        <f>I268 * (200/F268)</f>
        <v>35596</v>
      </c>
      <c r="L268">
        <v>1.145</v>
      </c>
      <c r="M268">
        <f t="shared" si="35"/>
        <v>31088.2096069869</v>
      </c>
    </row>
    <row r="269" spans="1:13" x14ac:dyDescent="0.2">
      <c r="A269">
        <v>2021</v>
      </c>
      <c r="B269" t="s">
        <v>137</v>
      </c>
      <c r="F269">
        <v>249</v>
      </c>
      <c r="G269" t="s">
        <v>0</v>
      </c>
      <c r="I269" s="1">
        <v>43675</v>
      </c>
      <c r="K269">
        <f>I269 * (200/F269)</f>
        <v>35080.321285140562</v>
      </c>
      <c r="L269">
        <v>1.145</v>
      </c>
      <c r="M269">
        <f t="shared" si="35"/>
        <v>30637.835183528874</v>
      </c>
    </row>
    <row r="270" spans="1:13" x14ac:dyDescent="0.2">
      <c r="A270">
        <v>2021</v>
      </c>
      <c r="B270" t="s">
        <v>177</v>
      </c>
      <c r="F270">
        <v>341</v>
      </c>
      <c r="G270" t="s">
        <v>0</v>
      </c>
    </row>
    <row r="271" spans="1:13" x14ac:dyDescent="0.2">
      <c r="A271">
        <v>2021</v>
      </c>
      <c r="B271" t="s">
        <v>178</v>
      </c>
      <c r="F271">
        <v>334</v>
      </c>
      <c r="G271" t="s">
        <v>0</v>
      </c>
    </row>
    <row r="272" spans="1:13" x14ac:dyDescent="0.2">
      <c r="A272">
        <v>2021</v>
      </c>
      <c r="B272" t="s">
        <v>203</v>
      </c>
      <c r="F272">
        <v>211</v>
      </c>
      <c r="G272" t="s">
        <v>0</v>
      </c>
      <c r="I272" s="1">
        <v>45595</v>
      </c>
      <c r="K272">
        <f>I272 * (200/F272)</f>
        <v>43218.00947867299</v>
      </c>
      <c r="L272">
        <v>1.145</v>
      </c>
      <c r="M272">
        <f t="shared" si="35"/>
        <v>37744.986444255883</v>
      </c>
    </row>
    <row r="273" spans="1:13" x14ac:dyDescent="0.2">
      <c r="A273">
        <v>2021</v>
      </c>
      <c r="B273" t="s">
        <v>138</v>
      </c>
      <c r="F273">
        <v>240</v>
      </c>
      <c r="G273" t="s">
        <v>0</v>
      </c>
      <c r="I273" s="1">
        <v>48175</v>
      </c>
      <c r="K273">
        <f>I273 * (200/F273)</f>
        <v>40145.833333333336</v>
      </c>
      <c r="L273">
        <v>1.145</v>
      </c>
      <c r="M273">
        <f t="shared" si="35"/>
        <v>35061.863173216887</v>
      </c>
    </row>
    <row r="274" spans="1:13" x14ac:dyDescent="0.2">
      <c r="A274">
        <v>2021</v>
      </c>
      <c r="B274" t="s">
        <v>213</v>
      </c>
      <c r="F274">
        <v>233</v>
      </c>
      <c r="G274" t="s">
        <v>0</v>
      </c>
    </row>
    <row r="275" spans="1:13" x14ac:dyDescent="0.2">
      <c r="A275">
        <v>2021</v>
      </c>
      <c r="B275" t="s">
        <v>212</v>
      </c>
      <c r="F275">
        <v>270</v>
      </c>
      <c r="G275" t="s">
        <v>0</v>
      </c>
      <c r="I275" s="1">
        <v>58900</v>
      </c>
      <c r="K275">
        <f>I275 * (200/F275)</f>
        <v>43629.629629629628</v>
      </c>
      <c r="L275">
        <v>1.145</v>
      </c>
      <c r="M275">
        <f t="shared" si="35"/>
        <v>38104.480025877405</v>
      </c>
    </row>
    <row r="276" spans="1:13" x14ac:dyDescent="0.2">
      <c r="A276">
        <v>2021</v>
      </c>
      <c r="B276" t="s">
        <v>241</v>
      </c>
      <c r="F276">
        <v>300</v>
      </c>
      <c r="G276" t="s">
        <v>0</v>
      </c>
    </row>
    <row r="277" spans="1:13" x14ac:dyDescent="0.2">
      <c r="A277">
        <v>2021</v>
      </c>
      <c r="B277" t="s">
        <v>258</v>
      </c>
      <c r="F277">
        <v>270</v>
      </c>
      <c r="G277" t="s">
        <v>0</v>
      </c>
      <c r="I277">
        <v>59900</v>
      </c>
      <c r="K277">
        <f>I277 * (200/F277)</f>
        <v>44370.370370370365</v>
      </c>
      <c r="L277">
        <v>1.145</v>
      </c>
      <c r="M277">
        <f t="shared" si="35"/>
        <v>38751.415170629138</v>
      </c>
    </row>
    <row r="278" spans="1:13" x14ac:dyDescent="0.2">
      <c r="A278">
        <v>2021</v>
      </c>
      <c r="B278" t="s">
        <v>267</v>
      </c>
      <c r="F278">
        <v>260</v>
      </c>
      <c r="G278" t="s">
        <v>0</v>
      </c>
      <c r="I278">
        <v>59900</v>
      </c>
      <c r="K278">
        <f>I278 * (200/F278)</f>
        <v>46076.923076923078</v>
      </c>
      <c r="L278">
        <v>1.145</v>
      </c>
      <c r="M278">
        <f t="shared" si="35"/>
        <v>40241.854215653344</v>
      </c>
    </row>
    <row r="279" spans="1:13" x14ac:dyDescent="0.2">
      <c r="A279">
        <v>2021</v>
      </c>
      <c r="B279" t="s">
        <v>286</v>
      </c>
      <c r="F279">
        <v>208</v>
      </c>
      <c r="G279" t="s">
        <v>0</v>
      </c>
    </row>
    <row r="280" spans="1:13" x14ac:dyDescent="0.2">
      <c r="A280">
        <v>2021</v>
      </c>
      <c r="B280" t="s">
        <v>288</v>
      </c>
      <c r="F280">
        <v>199</v>
      </c>
      <c r="G280" t="s">
        <v>0</v>
      </c>
      <c r="I280">
        <v>103800</v>
      </c>
      <c r="K280">
        <f>I280 * (200/F280)</f>
        <v>104321.608040201</v>
      </c>
      <c r="L280">
        <v>1.145</v>
      </c>
      <c r="M280">
        <f t="shared" si="35"/>
        <v>91110.574707599124</v>
      </c>
    </row>
    <row r="281" spans="1:13" x14ac:dyDescent="0.2">
      <c r="A281">
        <v>2021</v>
      </c>
      <c r="B281" t="s">
        <v>290</v>
      </c>
      <c r="F281">
        <v>200</v>
      </c>
      <c r="G281" t="s">
        <v>0</v>
      </c>
      <c r="I281">
        <v>79900</v>
      </c>
      <c r="K281">
        <f>I281 * (200/F281)</f>
        <v>79900</v>
      </c>
      <c r="L281">
        <v>1.145</v>
      </c>
      <c r="M281">
        <f t="shared" si="35"/>
        <v>69781.659388646294</v>
      </c>
    </row>
    <row r="282" spans="1:13" x14ac:dyDescent="0.2">
      <c r="A282">
        <v>2021</v>
      </c>
      <c r="B282" t="s">
        <v>298</v>
      </c>
      <c r="F282">
        <v>222</v>
      </c>
      <c r="G282" t="s">
        <v>0</v>
      </c>
      <c r="I282">
        <v>65900</v>
      </c>
      <c r="K282">
        <f>I282 * (200/F282)</f>
        <v>59369.369369369371</v>
      </c>
      <c r="L282">
        <v>1.145</v>
      </c>
      <c r="M282">
        <f t="shared" si="35"/>
        <v>51850.977615169759</v>
      </c>
    </row>
    <row r="283" spans="1:13" x14ac:dyDescent="0.2">
      <c r="A283">
        <v>2021</v>
      </c>
      <c r="B283" t="s">
        <v>304</v>
      </c>
      <c r="F283">
        <v>218</v>
      </c>
      <c r="G283" t="s">
        <v>0</v>
      </c>
      <c r="I283">
        <v>69100</v>
      </c>
      <c r="K283">
        <f>I283 * (200/F283)</f>
        <v>63394.495412844037</v>
      </c>
      <c r="L283">
        <v>1.145</v>
      </c>
      <c r="M283">
        <f t="shared" si="35"/>
        <v>55366.37153960178</v>
      </c>
    </row>
    <row r="284" spans="1:13" x14ac:dyDescent="0.2">
      <c r="A284">
        <v>2021</v>
      </c>
      <c r="B284" s="4" t="s">
        <v>281</v>
      </c>
      <c r="F284">
        <v>227</v>
      </c>
      <c r="G284" t="s">
        <v>0</v>
      </c>
      <c r="I284">
        <v>103800</v>
      </c>
      <c r="K284">
        <f>I284 * (200/F284)</f>
        <v>91453.744493392063</v>
      </c>
      <c r="L284">
        <v>1.145</v>
      </c>
      <c r="M284">
        <f t="shared" si="35"/>
        <v>79872.265933093498</v>
      </c>
    </row>
    <row r="285" spans="1:13" x14ac:dyDescent="0.2">
      <c r="A285">
        <v>2021</v>
      </c>
      <c r="B285" s="4" t="s">
        <v>307</v>
      </c>
      <c r="F285">
        <v>234</v>
      </c>
      <c r="G285" t="s">
        <v>0</v>
      </c>
    </row>
    <row r="286" spans="1:13" x14ac:dyDescent="0.2">
      <c r="A286">
        <v>2021</v>
      </c>
      <c r="B286" s="4" t="s">
        <v>278</v>
      </c>
      <c r="F286">
        <v>215</v>
      </c>
      <c r="G286" t="s">
        <v>0</v>
      </c>
      <c r="I286">
        <v>90900</v>
      </c>
      <c r="K286">
        <f t="shared" ref="K286:K296" si="36">I286 * (200/F286)</f>
        <v>84558.139534883725</v>
      </c>
      <c r="L286">
        <v>1.145</v>
      </c>
      <c r="M286">
        <f t="shared" si="35"/>
        <v>73849.903523915913</v>
      </c>
    </row>
    <row r="287" spans="1:13" x14ac:dyDescent="0.2">
      <c r="A287">
        <v>2021</v>
      </c>
      <c r="B287" s="4" t="s">
        <v>297</v>
      </c>
      <c r="F287">
        <v>215</v>
      </c>
      <c r="G287" t="s">
        <v>0</v>
      </c>
      <c r="I287">
        <v>110300</v>
      </c>
      <c r="K287">
        <f t="shared" si="36"/>
        <v>102604.6511627907</v>
      </c>
      <c r="L287">
        <v>1.145</v>
      </c>
      <c r="M287">
        <f t="shared" si="35"/>
        <v>89611.049050472226</v>
      </c>
    </row>
    <row r="288" spans="1:13" x14ac:dyDescent="0.2">
      <c r="A288">
        <v>2021</v>
      </c>
      <c r="B288" t="s">
        <v>297</v>
      </c>
      <c r="F288">
        <v>215</v>
      </c>
      <c r="G288" t="s">
        <v>0</v>
      </c>
      <c r="I288" s="1">
        <v>90800</v>
      </c>
      <c r="K288">
        <f t="shared" si="36"/>
        <v>84465.116279069771</v>
      </c>
      <c r="L288">
        <v>1.145</v>
      </c>
      <c r="M288">
        <f t="shared" si="35"/>
        <v>73768.660505737789</v>
      </c>
    </row>
    <row r="289" spans="1:13" x14ac:dyDescent="0.2">
      <c r="A289">
        <v>2021</v>
      </c>
      <c r="B289" t="s">
        <v>270</v>
      </c>
      <c r="F289">
        <v>225</v>
      </c>
      <c r="G289" t="s">
        <v>0</v>
      </c>
      <c r="I289" s="1">
        <v>82700</v>
      </c>
      <c r="K289">
        <f t="shared" si="36"/>
        <v>73511.111111111109</v>
      </c>
      <c r="L289">
        <v>1.145</v>
      </c>
      <c r="M289">
        <f t="shared" si="35"/>
        <v>64201.843765162543</v>
      </c>
    </row>
    <row r="290" spans="1:13" x14ac:dyDescent="0.2">
      <c r="A290">
        <v>2021</v>
      </c>
      <c r="B290" t="s">
        <v>317</v>
      </c>
      <c r="F290">
        <v>202</v>
      </c>
      <c r="G290" t="s">
        <v>0</v>
      </c>
      <c r="I290" s="1">
        <v>187600</v>
      </c>
      <c r="K290">
        <f t="shared" si="36"/>
        <v>185742.57425742573</v>
      </c>
      <c r="L290">
        <v>1.145</v>
      </c>
      <c r="M290">
        <f t="shared" si="35"/>
        <v>162220.58887111416</v>
      </c>
    </row>
    <row r="291" spans="1:13" x14ac:dyDescent="0.2">
      <c r="A291">
        <v>2021</v>
      </c>
      <c r="B291" t="s">
        <v>272</v>
      </c>
      <c r="F291">
        <v>212</v>
      </c>
      <c r="G291" t="s">
        <v>0</v>
      </c>
      <c r="I291" s="1">
        <v>150900</v>
      </c>
      <c r="K291">
        <f t="shared" si="36"/>
        <v>142358.49056603774</v>
      </c>
      <c r="L291">
        <v>1.145</v>
      </c>
      <c r="M291">
        <f t="shared" si="35"/>
        <v>124330.55944632117</v>
      </c>
    </row>
    <row r="292" spans="1:13" x14ac:dyDescent="0.2">
      <c r="A292">
        <v>2021</v>
      </c>
      <c r="B292" t="s">
        <v>287</v>
      </c>
      <c r="F292">
        <v>204</v>
      </c>
      <c r="G292" t="s">
        <v>0</v>
      </c>
      <c r="I292" s="1">
        <v>153500</v>
      </c>
      <c r="K292">
        <f t="shared" si="36"/>
        <v>150490.19607843136</v>
      </c>
      <c r="L292">
        <v>1.145</v>
      </c>
      <c r="M292">
        <f t="shared" si="35"/>
        <v>131432.48565801865</v>
      </c>
    </row>
    <row r="293" spans="1:13" x14ac:dyDescent="0.2">
      <c r="A293">
        <v>2021</v>
      </c>
      <c r="B293" t="s">
        <v>316</v>
      </c>
      <c r="F293">
        <v>201</v>
      </c>
      <c r="G293" t="s">
        <v>0</v>
      </c>
      <c r="I293" s="1">
        <v>185000</v>
      </c>
      <c r="K293">
        <f t="shared" si="36"/>
        <v>184079.60199004976</v>
      </c>
      <c r="L293">
        <v>1.145</v>
      </c>
      <c r="M293">
        <f t="shared" si="35"/>
        <v>160768.21134502161</v>
      </c>
    </row>
    <row r="294" spans="1:13" x14ac:dyDescent="0.2">
      <c r="A294">
        <v>2022</v>
      </c>
      <c r="B294" t="s">
        <v>10</v>
      </c>
      <c r="F294">
        <v>272</v>
      </c>
      <c r="G294" t="s">
        <v>0</v>
      </c>
      <c r="I294" s="1">
        <v>46990</v>
      </c>
      <c r="K294">
        <f t="shared" si="36"/>
        <v>34551.470588235294</v>
      </c>
      <c r="L294">
        <v>1.236</v>
      </c>
      <c r="M294">
        <f t="shared" si="35"/>
        <v>27954.264229963832</v>
      </c>
    </row>
    <row r="295" spans="1:13" x14ac:dyDescent="0.2">
      <c r="A295">
        <v>2022</v>
      </c>
      <c r="B295" t="s">
        <v>9</v>
      </c>
      <c r="F295">
        <v>358</v>
      </c>
      <c r="G295" t="s">
        <v>0</v>
      </c>
      <c r="I295" s="1">
        <v>57990</v>
      </c>
      <c r="K295">
        <f t="shared" si="36"/>
        <v>32396.648044692734</v>
      </c>
      <c r="L295">
        <v>1.236</v>
      </c>
      <c r="M295">
        <f t="shared" si="35"/>
        <v>26210.880295058847</v>
      </c>
    </row>
    <row r="296" spans="1:13" x14ac:dyDescent="0.2">
      <c r="A296">
        <v>2022</v>
      </c>
      <c r="B296" t="s">
        <v>12</v>
      </c>
      <c r="F296">
        <v>516</v>
      </c>
      <c r="G296" t="s">
        <v>0</v>
      </c>
      <c r="I296" s="1">
        <v>95000</v>
      </c>
      <c r="K296">
        <f t="shared" si="36"/>
        <v>36821.705426356588</v>
      </c>
      <c r="L296">
        <v>1.236</v>
      </c>
      <c r="M296">
        <f t="shared" si="35"/>
        <v>29791.023807731868</v>
      </c>
    </row>
    <row r="297" spans="1:13" x14ac:dyDescent="0.2">
      <c r="A297">
        <v>2022</v>
      </c>
      <c r="B297" t="s">
        <v>16</v>
      </c>
      <c r="F297">
        <v>244</v>
      </c>
      <c r="G297" t="s">
        <v>0</v>
      </c>
    </row>
    <row r="298" spans="1:13" x14ac:dyDescent="0.2">
      <c r="A298">
        <v>2022</v>
      </c>
      <c r="B298" t="s">
        <v>19</v>
      </c>
      <c r="F298">
        <v>520</v>
      </c>
      <c r="G298" t="s">
        <v>0</v>
      </c>
    </row>
    <row r="299" spans="1:13" x14ac:dyDescent="0.2">
      <c r="A299">
        <v>2022</v>
      </c>
      <c r="B299" t="s">
        <v>22</v>
      </c>
      <c r="F299">
        <v>279</v>
      </c>
      <c r="G299" t="s">
        <v>0</v>
      </c>
    </row>
    <row r="300" spans="1:13" x14ac:dyDescent="0.2">
      <c r="A300">
        <v>2022</v>
      </c>
      <c r="B300" t="s">
        <v>18</v>
      </c>
      <c r="F300">
        <v>330</v>
      </c>
      <c r="G300" t="s">
        <v>0</v>
      </c>
      <c r="I300" s="1">
        <v>65990</v>
      </c>
      <c r="K300">
        <f>I300 * (200/F300)</f>
        <v>39993.939393939392</v>
      </c>
      <c r="L300">
        <v>1.236</v>
      </c>
      <c r="M300">
        <f t="shared" si="35"/>
        <v>32357.55614396391</v>
      </c>
    </row>
    <row r="301" spans="1:13" x14ac:dyDescent="0.2">
      <c r="A301">
        <v>2022</v>
      </c>
      <c r="B301" t="s">
        <v>28</v>
      </c>
      <c r="F301">
        <v>469</v>
      </c>
      <c r="G301" t="s">
        <v>0</v>
      </c>
    </row>
    <row r="302" spans="1:13" x14ac:dyDescent="0.2">
      <c r="A302">
        <v>2022</v>
      </c>
      <c r="B302" t="s">
        <v>34</v>
      </c>
      <c r="F302">
        <v>258</v>
      </c>
      <c r="G302" t="s">
        <v>0</v>
      </c>
      <c r="I302" s="1">
        <v>34000</v>
      </c>
      <c r="K302">
        <f>I302 * (200/F302)</f>
        <v>26356.589147286824</v>
      </c>
      <c r="L302">
        <v>1.236</v>
      </c>
      <c r="M302">
        <f t="shared" si="35"/>
        <v>21324.101251850181</v>
      </c>
    </row>
    <row r="303" spans="1:13" x14ac:dyDescent="0.2">
      <c r="A303">
        <v>2022</v>
      </c>
      <c r="B303" t="s">
        <v>35</v>
      </c>
      <c r="F303">
        <v>259</v>
      </c>
      <c r="G303" t="s">
        <v>0</v>
      </c>
      <c r="I303" s="1">
        <v>31000</v>
      </c>
      <c r="K303">
        <f>I303 * (200/F303)</f>
        <v>23938.223938223939</v>
      </c>
      <c r="L303">
        <v>1.236</v>
      </c>
      <c r="M303">
        <f t="shared" si="35"/>
        <v>19367.495095650436</v>
      </c>
    </row>
    <row r="304" spans="1:13" x14ac:dyDescent="0.2">
      <c r="A304">
        <v>2022</v>
      </c>
      <c r="B304" t="s">
        <v>36</v>
      </c>
      <c r="F304">
        <v>405</v>
      </c>
      <c r="G304" t="s">
        <v>0</v>
      </c>
      <c r="I304" s="1">
        <v>104990</v>
      </c>
      <c r="K304">
        <f>I304 * (200/F304)</f>
        <v>51846.91358024691</v>
      </c>
      <c r="L304">
        <v>1.236</v>
      </c>
      <c r="M304">
        <f t="shared" si="35"/>
        <v>41947.341084342159</v>
      </c>
    </row>
    <row r="305" spans="1:13" x14ac:dyDescent="0.2">
      <c r="A305">
        <v>2022</v>
      </c>
      <c r="B305" t="s">
        <v>45</v>
      </c>
      <c r="F305">
        <v>232</v>
      </c>
      <c r="G305" t="s">
        <v>0</v>
      </c>
    </row>
    <row r="306" spans="1:13" x14ac:dyDescent="0.2">
      <c r="A306">
        <v>2022</v>
      </c>
      <c r="B306" t="s">
        <v>48</v>
      </c>
      <c r="F306">
        <v>310</v>
      </c>
      <c r="G306" t="s">
        <v>0</v>
      </c>
      <c r="I306" s="1">
        <v>48795</v>
      </c>
      <c r="K306">
        <f>I306 * (200/F306)</f>
        <v>31480.645161290322</v>
      </c>
      <c r="L306">
        <v>1.236</v>
      </c>
      <c r="M306">
        <f t="shared" si="35"/>
        <v>25469.777638584404</v>
      </c>
    </row>
    <row r="307" spans="1:13" x14ac:dyDescent="0.2">
      <c r="A307">
        <v>2022</v>
      </c>
      <c r="B307" t="s">
        <v>57</v>
      </c>
      <c r="F307">
        <v>396</v>
      </c>
      <c r="G307" t="s">
        <v>0</v>
      </c>
      <c r="I307" s="1">
        <v>135990</v>
      </c>
      <c r="K307">
        <f>I307 * (200/F307)</f>
        <v>68681.818181818191</v>
      </c>
      <c r="L307">
        <v>1.236</v>
      </c>
      <c r="M307">
        <f t="shared" si="35"/>
        <v>55567.814062959704</v>
      </c>
    </row>
    <row r="308" spans="1:13" x14ac:dyDescent="0.2">
      <c r="A308">
        <v>2022</v>
      </c>
      <c r="B308" t="s">
        <v>58</v>
      </c>
      <c r="F308">
        <v>471</v>
      </c>
      <c r="G308" t="s">
        <v>0</v>
      </c>
    </row>
    <row r="309" spans="1:13" x14ac:dyDescent="0.2">
      <c r="A309">
        <v>2022</v>
      </c>
      <c r="B309" t="s">
        <v>59</v>
      </c>
      <c r="F309">
        <v>481</v>
      </c>
      <c r="G309" t="s">
        <v>0</v>
      </c>
    </row>
    <row r="310" spans="1:13" x14ac:dyDescent="0.2">
      <c r="A310">
        <v>2022</v>
      </c>
      <c r="B310" t="s">
        <v>61</v>
      </c>
      <c r="F310">
        <v>247</v>
      </c>
      <c r="G310" t="s">
        <v>0</v>
      </c>
      <c r="I310" s="1">
        <v>33000</v>
      </c>
      <c r="K310">
        <f t="shared" ref="K310:K315" si="37">I310 * (200/F310)</f>
        <v>26720.64777327935</v>
      </c>
      <c r="L310">
        <v>1.236</v>
      </c>
      <c r="M310">
        <f t="shared" si="35"/>
        <v>21618.647065759993</v>
      </c>
    </row>
    <row r="311" spans="1:13" x14ac:dyDescent="0.2">
      <c r="A311">
        <v>2022</v>
      </c>
      <c r="B311" t="s">
        <v>64</v>
      </c>
      <c r="F311">
        <v>303</v>
      </c>
      <c r="G311" t="s">
        <v>0</v>
      </c>
      <c r="I311" s="1">
        <v>51100</v>
      </c>
      <c r="K311">
        <f t="shared" si="37"/>
        <v>33729.372937293731</v>
      </c>
      <c r="L311">
        <v>1.236</v>
      </c>
      <c r="M311">
        <f t="shared" si="35"/>
        <v>27289.136680658357</v>
      </c>
    </row>
    <row r="312" spans="1:13" x14ac:dyDescent="0.2">
      <c r="A312">
        <v>2022</v>
      </c>
      <c r="B312" t="s">
        <v>75</v>
      </c>
      <c r="F312">
        <v>315</v>
      </c>
      <c r="G312" t="s">
        <v>0</v>
      </c>
      <c r="I312" s="1">
        <v>62990</v>
      </c>
      <c r="K312">
        <f t="shared" si="37"/>
        <v>39993.650793650791</v>
      </c>
      <c r="L312">
        <v>1.236</v>
      </c>
      <c r="M312">
        <f t="shared" si="35"/>
        <v>32357.322648584784</v>
      </c>
    </row>
    <row r="313" spans="1:13" x14ac:dyDescent="0.2">
      <c r="A313">
        <v>2022</v>
      </c>
      <c r="B313" t="s">
        <v>70</v>
      </c>
      <c r="F313">
        <v>239</v>
      </c>
      <c r="G313" t="s">
        <v>0</v>
      </c>
      <c r="I313" s="1">
        <v>39090</v>
      </c>
      <c r="K313">
        <f t="shared" si="37"/>
        <v>32711.297071129706</v>
      </c>
      <c r="L313">
        <v>1.236</v>
      </c>
      <c r="M313">
        <f t="shared" si="35"/>
        <v>26465.450704797498</v>
      </c>
    </row>
    <row r="314" spans="1:13" x14ac:dyDescent="0.2">
      <c r="A314">
        <v>2022</v>
      </c>
      <c r="B314" t="s">
        <v>80</v>
      </c>
      <c r="F314">
        <v>149</v>
      </c>
      <c r="G314" t="s">
        <v>0</v>
      </c>
      <c r="I314" s="1">
        <v>27400</v>
      </c>
      <c r="K314">
        <f t="shared" si="37"/>
        <v>36778.523489932886</v>
      </c>
      <c r="L314">
        <v>1.236</v>
      </c>
      <c r="M314">
        <f t="shared" si="35"/>
        <v>29756.086965965118</v>
      </c>
    </row>
    <row r="315" spans="1:13" x14ac:dyDescent="0.2">
      <c r="A315">
        <v>2022</v>
      </c>
      <c r="B315" t="s">
        <v>26</v>
      </c>
      <c r="F315">
        <v>303</v>
      </c>
      <c r="G315" t="s">
        <v>0</v>
      </c>
      <c r="I315" s="1">
        <v>69990</v>
      </c>
      <c r="K315">
        <f t="shared" si="37"/>
        <v>46198.019801980197</v>
      </c>
      <c r="L315">
        <v>1.236</v>
      </c>
      <c r="M315">
        <f t="shared" si="35"/>
        <v>37377.038674741263</v>
      </c>
    </row>
    <row r="316" spans="1:13" x14ac:dyDescent="0.2">
      <c r="A316">
        <v>2022</v>
      </c>
      <c r="B316" t="s">
        <v>84</v>
      </c>
      <c r="F316">
        <v>451</v>
      </c>
      <c r="G316" t="s">
        <v>0</v>
      </c>
    </row>
    <row r="317" spans="1:13" x14ac:dyDescent="0.2">
      <c r="A317">
        <v>2022</v>
      </c>
      <c r="B317" t="s">
        <v>86</v>
      </c>
      <c r="F317">
        <v>220</v>
      </c>
      <c r="G317" t="s">
        <v>0</v>
      </c>
      <c r="I317" s="1">
        <v>39950</v>
      </c>
      <c r="K317">
        <f>I317 * (200/F317)</f>
        <v>36318.181818181816</v>
      </c>
      <c r="L317">
        <v>1.236</v>
      </c>
      <c r="M317">
        <f t="shared" si="35"/>
        <v>29383.642247719916</v>
      </c>
    </row>
    <row r="318" spans="1:13" x14ac:dyDescent="0.2">
      <c r="A318">
        <v>2022</v>
      </c>
      <c r="B318" t="s">
        <v>88</v>
      </c>
      <c r="F318">
        <v>114</v>
      </c>
      <c r="G318" t="s">
        <v>0</v>
      </c>
    </row>
    <row r="319" spans="1:13" x14ac:dyDescent="0.2">
      <c r="A319">
        <v>2022</v>
      </c>
      <c r="B319" t="s">
        <v>96</v>
      </c>
      <c r="F319">
        <v>301</v>
      </c>
      <c r="G319" t="s">
        <v>0</v>
      </c>
      <c r="I319" s="1">
        <v>55400</v>
      </c>
      <c r="K319">
        <f>I319 * (200/F319)</f>
        <v>36810.631229235885</v>
      </c>
      <c r="L319">
        <v>1.236</v>
      </c>
      <c r="M319">
        <f t="shared" si="35"/>
        <v>29782.064101323533</v>
      </c>
    </row>
    <row r="320" spans="1:13" x14ac:dyDescent="0.2">
      <c r="A320">
        <v>2022</v>
      </c>
      <c r="B320" t="s">
        <v>100</v>
      </c>
      <c r="F320">
        <v>226</v>
      </c>
      <c r="G320" t="s">
        <v>0</v>
      </c>
      <c r="I320" s="1">
        <v>32400</v>
      </c>
      <c r="K320">
        <f>I320 * (200/F320)</f>
        <v>28672.566371681416</v>
      </c>
      <c r="L320">
        <v>1.236</v>
      </c>
      <c r="M320">
        <f t="shared" si="35"/>
        <v>23197.869232751957</v>
      </c>
    </row>
    <row r="321" spans="1:13" x14ac:dyDescent="0.2">
      <c r="A321">
        <v>2022</v>
      </c>
      <c r="B321" t="s">
        <v>73</v>
      </c>
      <c r="F321">
        <v>275</v>
      </c>
      <c r="G321" t="s">
        <v>0</v>
      </c>
      <c r="I321" s="1">
        <v>41230</v>
      </c>
      <c r="K321">
        <f>I321 * (200/F321)</f>
        <v>29985.454545454548</v>
      </c>
      <c r="L321">
        <v>1.236</v>
      </c>
      <c r="M321">
        <f t="shared" si="35"/>
        <v>24260.076493086202</v>
      </c>
    </row>
    <row r="322" spans="1:13" x14ac:dyDescent="0.2">
      <c r="A322">
        <v>2022</v>
      </c>
      <c r="B322" t="s">
        <v>113</v>
      </c>
      <c r="F322">
        <v>270</v>
      </c>
      <c r="G322" t="s">
        <v>0</v>
      </c>
    </row>
    <row r="323" spans="1:13" x14ac:dyDescent="0.2">
      <c r="A323">
        <v>2022</v>
      </c>
      <c r="B323" t="s">
        <v>116</v>
      </c>
      <c r="F323">
        <v>274</v>
      </c>
      <c r="G323" t="s">
        <v>0</v>
      </c>
    </row>
    <row r="324" spans="1:13" x14ac:dyDescent="0.2">
      <c r="A324">
        <v>2022</v>
      </c>
      <c r="B324" t="s">
        <v>120</v>
      </c>
      <c r="F324">
        <v>215</v>
      </c>
      <c r="G324" t="s">
        <v>0</v>
      </c>
      <c r="I324" s="1">
        <v>28800</v>
      </c>
      <c r="K324">
        <f t="shared" ref="K324:K330" si="38">I324 * (200/F324)</f>
        <v>26790.697674418603</v>
      </c>
      <c r="L324">
        <v>1.236</v>
      </c>
      <c r="M324">
        <f t="shared" ref="M324:M386" si="39">K324/L324</f>
        <v>21675.321743057124</v>
      </c>
    </row>
    <row r="325" spans="1:13" x14ac:dyDescent="0.2">
      <c r="A325">
        <v>2022</v>
      </c>
      <c r="B325" t="s">
        <v>129</v>
      </c>
      <c r="F325">
        <v>247</v>
      </c>
      <c r="G325" t="s">
        <v>0</v>
      </c>
      <c r="I325" s="1">
        <v>43895</v>
      </c>
      <c r="K325">
        <f t="shared" si="38"/>
        <v>35542.51012145749</v>
      </c>
      <c r="L325">
        <v>1.236</v>
      </c>
      <c r="M325">
        <f t="shared" si="39"/>
        <v>28756.076150046512</v>
      </c>
    </row>
    <row r="326" spans="1:13" x14ac:dyDescent="0.2">
      <c r="A326">
        <v>2022</v>
      </c>
      <c r="B326" t="s">
        <v>112</v>
      </c>
      <c r="F326">
        <v>262</v>
      </c>
      <c r="G326" t="s">
        <v>0</v>
      </c>
      <c r="I326" s="1">
        <v>45730</v>
      </c>
      <c r="K326">
        <f t="shared" si="38"/>
        <v>34908.396946564884</v>
      </c>
      <c r="L326">
        <v>1.236</v>
      </c>
      <c r="M326">
        <f t="shared" si="39"/>
        <v>28243.039600780652</v>
      </c>
    </row>
    <row r="327" spans="1:13" x14ac:dyDescent="0.2">
      <c r="A327">
        <v>2022</v>
      </c>
      <c r="B327" t="s">
        <v>139</v>
      </c>
      <c r="F327">
        <v>348</v>
      </c>
      <c r="G327" t="s">
        <v>0</v>
      </c>
      <c r="I327" s="1">
        <v>120990</v>
      </c>
      <c r="K327">
        <f t="shared" si="38"/>
        <v>69534.482758620681</v>
      </c>
      <c r="L327">
        <v>1.236</v>
      </c>
      <c r="M327">
        <f t="shared" si="39"/>
        <v>56257.67213480638</v>
      </c>
    </row>
    <row r="328" spans="1:13" x14ac:dyDescent="0.2">
      <c r="A328">
        <v>2022</v>
      </c>
      <c r="B328" t="s">
        <v>144</v>
      </c>
      <c r="F328">
        <v>314</v>
      </c>
      <c r="G328" t="s">
        <v>0</v>
      </c>
      <c r="I328" s="1">
        <v>52775</v>
      </c>
      <c r="K328">
        <f t="shared" si="38"/>
        <v>33614.649681528659</v>
      </c>
      <c r="L328">
        <v>1.236</v>
      </c>
      <c r="M328">
        <f t="shared" si="39"/>
        <v>27196.318512563641</v>
      </c>
    </row>
    <row r="329" spans="1:13" x14ac:dyDescent="0.2">
      <c r="A329">
        <v>2022</v>
      </c>
      <c r="B329" t="s">
        <v>137</v>
      </c>
      <c r="F329">
        <v>251</v>
      </c>
      <c r="G329" t="s">
        <v>0</v>
      </c>
      <c r="I329" s="1">
        <v>44910</v>
      </c>
      <c r="K329">
        <f t="shared" si="38"/>
        <v>35784.860557768923</v>
      </c>
      <c r="L329">
        <v>1.236</v>
      </c>
      <c r="M329">
        <f t="shared" si="39"/>
        <v>28952.152554829227</v>
      </c>
    </row>
    <row r="330" spans="1:13" x14ac:dyDescent="0.2">
      <c r="A330">
        <v>2022</v>
      </c>
      <c r="B330" t="s">
        <v>148</v>
      </c>
      <c r="F330">
        <v>243</v>
      </c>
      <c r="G330" t="s">
        <v>0</v>
      </c>
      <c r="I330" s="1">
        <v>54500</v>
      </c>
      <c r="K330">
        <f t="shared" si="38"/>
        <v>44855.9670781893</v>
      </c>
      <c r="L330">
        <v>1.236</v>
      </c>
      <c r="M330">
        <f t="shared" si="39"/>
        <v>36291.235500153154</v>
      </c>
    </row>
    <row r="331" spans="1:13" x14ac:dyDescent="0.2">
      <c r="A331">
        <v>2022</v>
      </c>
      <c r="B331" t="s">
        <v>149</v>
      </c>
      <c r="F331">
        <v>348</v>
      </c>
      <c r="G331" t="s">
        <v>0</v>
      </c>
    </row>
    <row r="332" spans="1:13" x14ac:dyDescent="0.2">
      <c r="A332">
        <v>2022</v>
      </c>
      <c r="B332" t="s">
        <v>160</v>
      </c>
      <c r="F332">
        <v>282</v>
      </c>
      <c r="G332" t="s">
        <v>0</v>
      </c>
      <c r="I332" s="1">
        <v>55400</v>
      </c>
      <c r="K332">
        <f>I332 * (200/F332)</f>
        <v>39290.78014184397</v>
      </c>
      <c r="L332">
        <v>1.236</v>
      </c>
      <c r="M332">
        <f t="shared" si="39"/>
        <v>31788.657072689297</v>
      </c>
    </row>
    <row r="333" spans="1:13" x14ac:dyDescent="0.2">
      <c r="A333">
        <v>2022</v>
      </c>
      <c r="B333" t="s">
        <v>164</v>
      </c>
      <c r="F333">
        <v>256</v>
      </c>
      <c r="G333" t="s">
        <v>0</v>
      </c>
      <c r="I333" s="1">
        <v>47500</v>
      </c>
      <c r="K333">
        <f>I333 * (200/F333)</f>
        <v>37109.375</v>
      </c>
      <c r="L333">
        <v>1.236</v>
      </c>
      <c r="M333">
        <f t="shared" si="39"/>
        <v>30023.766181229774</v>
      </c>
    </row>
    <row r="334" spans="1:13" x14ac:dyDescent="0.2">
      <c r="A334">
        <v>2022</v>
      </c>
      <c r="B334" t="s">
        <v>167</v>
      </c>
      <c r="F334">
        <v>312</v>
      </c>
      <c r="G334" t="s">
        <v>0</v>
      </c>
      <c r="I334" s="1">
        <v>55475</v>
      </c>
      <c r="K334">
        <f>I334 * (200/F334)</f>
        <v>35560.897435897437</v>
      </c>
      <c r="L334">
        <v>1.236</v>
      </c>
      <c r="M334">
        <f t="shared" si="39"/>
        <v>28770.952618039999</v>
      </c>
    </row>
    <row r="335" spans="1:13" x14ac:dyDescent="0.2">
      <c r="A335">
        <v>2022</v>
      </c>
      <c r="B335" t="s">
        <v>169</v>
      </c>
      <c r="F335">
        <v>333</v>
      </c>
      <c r="G335" t="s">
        <v>0</v>
      </c>
      <c r="I335" s="1">
        <v>138990</v>
      </c>
      <c r="K335">
        <f>I335 * (200/F335)</f>
        <v>83477.477477477485</v>
      </c>
      <c r="L335">
        <v>1.236</v>
      </c>
      <c r="M335">
        <f t="shared" si="39"/>
        <v>67538.412198606384</v>
      </c>
    </row>
    <row r="336" spans="1:13" x14ac:dyDescent="0.2">
      <c r="A336">
        <v>2022</v>
      </c>
      <c r="B336" t="s">
        <v>159</v>
      </c>
      <c r="F336">
        <v>303</v>
      </c>
      <c r="G336" t="s">
        <v>0</v>
      </c>
    </row>
    <row r="337" spans="1:13" x14ac:dyDescent="0.2">
      <c r="A337">
        <v>2022</v>
      </c>
      <c r="B337" t="s">
        <v>179</v>
      </c>
      <c r="F337">
        <v>350</v>
      </c>
      <c r="G337" t="s">
        <v>0</v>
      </c>
      <c r="I337" s="1">
        <v>102310</v>
      </c>
      <c r="K337">
        <f t="shared" ref="K337:K345" si="40">I337 * (200/F337)</f>
        <v>58462.857142857138</v>
      </c>
      <c r="L337">
        <v>1.236</v>
      </c>
      <c r="M337">
        <f t="shared" si="39"/>
        <v>47300.046232085064</v>
      </c>
    </row>
    <row r="338" spans="1:13" x14ac:dyDescent="0.2">
      <c r="A338">
        <v>2022</v>
      </c>
      <c r="B338" t="s">
        <v>186</v>
      </c>
      <c r="F338">
        <v>227</v>
      </c>
      <c r="G338" t="s">
        <v>0</v>
      </c>
      <c r="I338" s="1">
        <v>58050</v>
      </c>
      <c r="K338">
        <f t="shared" si="40"/>
        <v>51145.374449339208</v>
      </c>
      <c r="L338">
        <v>1.236</v>
      </c>
      <c r="M338">
        <f t="shared" si="39"/>
        <v>41379.752790727514</v>
      </c>
    </row>
    <row r="339" spans="1:13" x14ac:dyDescent="0.2">
      <c r="A339">
        <v>2022</v>
      </c>
      <c r="B339" t="s">
        <v>189</v>
      </c>
      <c r="F339">
        <v>270</v>
      </c>
      <c r="G339" t="s">
        <v>0</v>
      </c>
      <c r="I339" s="1">
        <v>65900</v>
      </c>
      <c r="K339">
        <f t="shared" si="40"/>
        <v>48814.81481481481</v>
      </c>
      <c r="L339">
        <v>1.236</v>
      </c>
      <c r="M339">
        <f t="shared" si="39"/>
        <v>39494.186743377679</v>
      </c>
    </row>
    <row r="340" spans="1:13" x14ac:dyDescent="0.2">
      <c r="A340">
        <v>2022</v>
      </c>
      <c r="B340" t="s">
        <v>138</v>
      </c>
      <c r="F340">
        <v>245</v>
      </c>
      <c r="G340" t="s">
        <v>0</v>
      </c>
      <c r="I340" s="1">
        <v>49410</v>
      </c>
      <c r="K340">
        <f t="shared" si="40"/>
        <v>40334.693877551021</v>
      </c>
      <c r="L340">
        <v>1.236</v>
      </c>
      <c r="M340">
        <f t="shared" si="39"/>
        <v>32633.247473746782</v>
      </c>
    </row>
    <row r="341" spans="1:13" x14ac:dyDescent="0.2">
      <c r="A341">
        <v>2022</v>
      </c>
      <c r="B341" t="s">
        <v>195</v>
      </c>
      <c r="F341">
        <v>241</v>
      </c>
      <c r="G341" t="s">
        <v>0</v>
      </c>
      <c r="I341" s="1">
        <v>49900</v>
      </c>
      <c r="K341">
        <f t="shared" si="40"/>
        <v>41410.788381742743</v>
      </c>
      <c r="L341">
        <v>1.236</v>
      </c>
      <c r="M341">
        <f t="shared" si="39"/>
        <v>33503.874095261119</v>
      </c>
    </row>
    <row r="342" spans="1:13" x14ac:dyDescent="0.2">
      <c r="A342">
        <v>2022</v>
      </c>
      <c r="B342" t="s">
        <v>197</v>
      </c>
      <c r="F342">
        <v>241</v>
      </c>
      <c r="G342" t="s">
        <v>0</v>
      </c>
      <c r="I342" s="1">
        <v>52700</v>
      </c>
      <c r="K342">
        <f t="shared" si="40"/>
        <v>43734.439834024895</v>
      </c>
      <c r="L342">
        <v>1.236</v>
      </c>
      <c r="M342">
        <f t="shared" si="39"/>
        <v>35383.85099840202</v>
      </c>
    </row>
    <row r="343" spans="1:13" x14ac:dyDescent="0.2">
      <c r="A343">
        <v>2022</v>
      </c>
      <c r="B343" t="s">
        <v>188</v>
      </c>
      <c r="F343">
        <v>340</v>
      </c>
      <c r="G343" t="s">
        <v>0</v>
      </c>
      <c r="I343" s="1">
        <v>119110</v>
      </c>
      <c r="K343">
        <f t="shared" si="40"/>
        <v>70064.705882352937</v>
      </c>
      <c r="L343">
        <v>1.236</v>
      </c>
      <c r="M343">
        <f t="shared" si="39"/>
        <v>56686.655244622118</v>
      </c>
    </row>
    <row r="344" spans="1:13" x14ac:dyDescent="0.2">
      <c r="A344">
        <v>2022</v>
      </c>
      <c r="B344" t="s">
        <v>203</v>
      </c>
      <c r="F344">
        <v>224</v>
      </c>
      <c r="G344" t="s">
        <v>0</v>
      </c>
      <c r="I344" s="1">
        <v>46595</v>
      </c>
      <c r="K344">
        <f t="shared" si="40"/>
        <v>41602.678571428572</v>
      </c>
      <c r="L344">
        <v>1.236</v>
      </c>
      <c r="M344">
        <f t="shared" si="39"/>
        <v>33659.125057790108</v>
      </c>
    </row>
    <row r="345" spans="1:13" x14ac:dyDescent="0.2">
      <c r="A345">
        <v>2022</v>
      </c>
      <c r="B345" t="s">
        <v>210</v>
      </c>
      <c r="F345">
        <v>100</v>
      </c>
      <c r="G345" t="s">
        <v>0</v>
      </c>
      <c r="I345" s="1">
        <v>33470</v>
      </c>
      <c r="K345">
        <f t="shared" si="40"/>
        <v>66940</v>
      </c>
      <c r="L345">
        <v>1.236</v>
      </c>
      <c r="M345">
        <f t="shared" si="39"/>
        <v>54158.576051779935</v>
      </c>
    </row>
    <row r="346" spans="1:13" x14ac:dyDescent="0.2">
      <c r="A346">
        <v>2022</v>
      </c>
      <c r="B346" t="s">
        <v>212</v>
      </c>
      <c r="F346">
        <v>277</v>
      </c>
      <c r="G346" t="s">
        <v>0</v>
      </c>
    </row>
    <row r="347" spans="1:13" x14ac:dyDescent="0.2">
      <c r="A347">
        <v>2022</v>
      </c>
      <c r="B347" t="s">
        <v>216</v>
      </c>
      <c r="F347">
        <v>311</v>
      </c>
      <c r="G347" t="s">
        <v>0</v>
      </c>
    </row>
    <row r="348" spans="1:13" x14ac:dyDescent="0.2">
      <c r="A348">
        <v>2022</v>
      </c>
      <c r="B348" t="s">
        <v>153</v>
      </c>
      <c r="F348">
        <v>249</v>
      </c>
      <c r="G348" t="s">
        <v>0</v>
      </c>
      <c r="I348">
        <v>49900</v>
      </c>
      <c r="K348">
        <f>I348 * (200/F348)</f>
        <v>40080.321285140562</v>
      </c>
      <c r="L348">
        <v>1.236</v>
      </c>
      <c r="M348">
        <f t="shared" si="39"/>
        <v>32427.444405453531</v>
      </c>
    </row>
    <row r="349" spans="1:13" x14ac:dyDescent="0.2">
      <c r="A349">
        <v>2022</v>
      </c>
      <c r="B349" t="s">
        <v>158</v>
      </c>
      <c r="F349">
        <v>226</v>
      </c>
      <c r="G349" t="s">
        <v>0</v>
      </c>
    </row>
    <row r="350" spans="1:13" x14ac:dyDescent="0.2">
      <c r="A350">
        <v>2022</v>
      </c>
      <c r="B350" t="s">
        <v>245</v>
      </c>
      <c r="F350">
        <v>324</v>
      </c>
      <c r="G350" t="s">
        <v>0</v>
      </c>
      <c r="I350">
        <v>83200</v>
      </c>
      <c r="K350">
        <f t="shared" ref="K350:K355" si="41">I350 * (200/F350)</f>
        <v>51358.024691358019</v>
      </c>
      <c r="L350">
        <v>1.236</v>
      </c>
      <c r="M350">
        <f t="shared" si="39"/>
        <v>41551.79991210196</v>
      </c>
    </row>
    <row r="351" spans="1:13" x14ac:dyDescent="0.2">
      <c r="A351">
        <v>2022</v>
      </c>
      <c r="B351" t="s">
        <v>246</v>
      </c>
      <c r="F351">
        <v>315</v>
      </c>
      <c r="G351" t="s">
        <v>0</v>
      </c>
      <c r="I351">
        <v>83200</v>
      </c>
      <c r="K351">
        <f t="shared" si="41"/>
        <v>52825.39682539682</v>
      </c>
      <c r="L351">
        <v>1.236</v>
      </c>
      <c r="M351">
        <f t="shared" si="39"/>
        <v>42738.994195304869</v>
      </c>
    </row>
    <row r="352" spans="1:13" x14ac:dyDescent="0.2">
      <c r="A352">
        <v>2022</v>
      </c>
      <c r="B352" t="s">
        <v>165</v>
      </c>
      <c r="F352">
        <v>223</v>
      </c>
      <c r="G352" t="s">
        <v>0</v>
      </c>
      <c r="I352">
        <v>51700</v>
      </c>
      <c r="K352">
        <f t="shared" si="41"/>
        <v>46367.713004484307</v>
      </c>
      <c r="L352">
        <v>1.236</v>
      </c>
      <c r="M352">
        <f t="shared" si="39"/>
        <v>37514.330909776945</v>
      </c>
    </row>
    <row r="353" spans="1:19" x14ac:dyDescent="0.2">
      <c r="A353">
        <v>2022</v>
      </c>
      <c r="B353" t="s">
        <v>258</v>
      </c>
      <c r="F353">
        <v>270</v>
      </c>
      <c r="G353" t="s">
        <v>0</v>
      </c>
      <c r="I353">
        <v>61995</v>
      </c>
      <c r="K353">
        <f t="shared" si="41"/>
        <v>45922.222222222219</v>
      </c>
      <c r="L353">
        <v>1.236</v>
      </c>
      <c r="M353">
        <f t="shared" si="39"/>
        <v>37153.901474289822</v>
      </c>
    </row>
    <row r="354" spans="1:19" x14ac:dyDescent="0.2">
      <c r="A354">
        <v>2022</v>
      </c>
      <c r="B354" t="s">
        <v>265</v>
      </c>
      <c r="F354">
        <v>246</v>
      </c>
      <c r="G354" t="s">
        <v>0</v>
      </c>
      <c r="I354">
        <v>131400</v>
      </c>
      <c r="K354">
        <f t="shared" si="41"/>
        <v>106829.26829268293</v>
      </c>
      <c r="L354">
        <v>1.236</v>
      </c>
      <c r="M354">
        <f t="shared" si="39"/>
        <v>86431.44683874023</v>
      </c>
    </row>
    <row r="355" spans="1:19" x14ac:dyDescent="0.2">
      <c r="A355">
        <v>2022</v>
      </c>
      <c r="B355" t="s">
        <v>264</v>
      </c>
      <c r="F355">
        <v>305</v>
      </c>
      <c r="G355" t="s">
        <v>0</v>
      </c>
      <c r="I355">
        <v>83200</v>
      </c>
      <c r="K355">
        <f t="shared" si="41"/>
        <v>54557.377049180323</v>
      </c>
      <c r="L355">
        <v>1.236</v>
      </c>
      <c r="M355">
        <f t="shared" si="39"/>
        <v>44140.272693511586</v>
      </c>
    </row>
    <row r="356" spans="1:19" x14ac:dyDescent="0.2">
      <c r="A356">
        <v>2022</v>
      </c>
      <c r="B356" t="s">
        <v>267</v>
      </c>
      <c r="F356">
        <v>260</v>
      </c>
      <c r="G356" t="s">
        <v>0</v>
      </c>
    </row>
    <row r="357" spans="1:19" x14ac:dyDescent="0.2">
      <c r="A357">
        <v>2022</v>
      </c>
      <c r="B357" t="s">
        <v>253</v>
      </c>
      <c r="F357">
        <v>238</v>
      </c>
      <c r="G357" t="s">
        <v>0</v>
      </c>
      <c r="I357">
        <v>102400</v>
      </c>
      <c r="K357">
        <f t="shared" ref="K357:K363" si="42">I357 * (200/F357)</f>
        <v>86050.420168067227</v>
      </c>
      <c r="L357">
        <v>1.236</v>
      </c>
      <c r="M357">
        <f t="shared" si="39"/>
        <v>69620.081042125588</v>
      </c>
    </row>
    <row r="358" spans="1:19" x14ac:dyDescent="0.2">
      <c r="A358">
        <v>2022</v>
      </c>
      <c r="B358" t="s">
        <v>254</v>
      </c>
      <c r="F358">
        <v>232</v>
      </c>
      <c r="G358" t="s">
        <v>0</v>
      </c>
      <c r="I358">
        <v>142400</v>
      </c>
      <c r="K358">
        <f t="shared" si="42"/>
        <v>122758.62068965516</v>
      </c>
      <c r="L358">
        <v>1.236</v>
      </c>
      <c r="M358">
        <f t="shared" si="39"/>
        <v>99319.272402633622</v>
      </c>
    </row>
    <row r="359" spans="1:19" x14ac:dyDescent="0.2">
      <c r="A359">
        <v>2022</v>
      </c>
      <c r="B359" t="s">
        <v>280</v>
      </c>
      <c r="F359">
        <v>233</v>
      </c>
      <c r="G359" t="s">
        <v>0</v>
      </c>
      <c r="I359">
        <v>133300</v>
      </c>
      <c r="K359">
        <f t="shared" si="42"/>
        <v>114420.6008583691</v>
      </c>
      <c r="L359">
        <v>1.236</v>
      </c>
      <c r="M359">
        <f t="shared" si="39"/>
        <v>92573.301665347171</v>
      </c>
    </row>
    <row r="360" spans="1:19" x14ac:dyDescent="0.2">
      <c r="A360">
        <v>2022</v>
      </c>
      <c r="B360" t="s">
        <v>283</v>
      </c>
      <c r="F360">
        <v>227</v>
      </c>
      <c r="G360" t="s">
        <v>0</v>
      </c>
      <c r="I360">
        <v>65900</v>
      </c>
      <c r="K360">
        <f t="shared" si="42"/>
        <v>58061.674008810573</v>
      </c>
      <c r="L360">
        <v>1.236</v>
      </c>
      <c r="M360">
        <f t="shared" si="39"/>
        <v>46975.464408422791</v>
      </c>
    </row>
    <row r="361" spans="1:19" x14ac:dyDescent="0.2">
      <c r="A361">
        <v>2022</v>
      </c>
      <c r="B361" t="s">
        <v>288</v>
      </c>
      <c r="F361">
        <v>199</v>
      </c>
      <c r="G361" t="s">
        <v>0</v>
      </c>
      <c r="H361" s="2"/>
      <c r="I361">
        <v>103800</v>
      </c>
      <c r="J361" s="2"/>
      <c r="K361">
        <f t="shared" si="42"/>
        <v>104321.608040201</v>
      </c>
      <c r="L361">
        <v>1.236</v>
      </c>
      <c r="M361">
        <f t="shared" si="39"/>
        <v>84402.595501780743</v>
      </c>
      <c r="R361" s="2"/>
      <c r="S361" s="2"/>
    </row>
    <row r="362" spans="1:19" x14ac:dyDescent="0.2">
      <c r="A362">
        <v>2022</v>
      </c>
      <c r="B362" t="s">
        <v>290</v>
      </c>
      <c r="F362">
        <v>200</v>
      </c>
      <c r="G362" t="s">
        <v>0</v>
      </c>
      <c r="I362">
        <v>82700</v>
      </c>
      <c r="K362">
        <f t="shared" si="42"/>
        <v>82700</v>
      </c>
      <c r="L362">
        <v>1.236</v>
      </c>
      <c r="M362">
        <f t="shared" si="39"/>
        <v>66909.38511326861</v>
      </c>
    </row>
    <row r="363" spans="1:19" x14ac:dyDescent="0.2">
      <c r="A363">
        <v>2022</v>
      </c>
      <c r="B363" t="s">
        <v>289</v>
      </c>
      <c r="F363">
        <v>222</v>
      </c>
      <c r="G363" t="s">
        <v>0</v>
      </c>
      <c r="I363">
        <v>65900</v>
      </c>
      <c r="K363">
        <f t="shared" si="42"/>
        <v>59369.369369369371</v>
      </c>
      <c r="L363">
        <v>1.236</v>
      </c>
      <c r="M363">
        <f t="shared" si="39"/>
        <v>48033.470363567452</v>
      </c>
    </row>
    <row r="364" spans="1:19" x14ac:dyDescent="0.2">
      <c r="A364">
        <v>2022</v>
      </c>
      <c r="B364" t="s">
        <v>299</v>
      </c>
      <c r="F364">
        <v>218</v>
      </c>
      <c r="G364" t="s">
        <v>0</v>
      </c>
    </row>
    <row r="365" spans="1:19" x14ac:dyDescent="0.2">
      <c r="A365">
        <v>2022</v>
      </c>
      <c r="B365" s="4" t="s">
        <v>269</v>
      </c>
      <c r="F365">
        <v>277</v>
      </c>
      <c r="G365" t="s">
        <v>0</v>
      </c>
      <c r="I365">
        <v>147500</v>
      </c>
      <c r="K365">
        <f>I365 * (200/F365)</f>
        <v>106498.19494584839</v>
      </c>
      <c r="L365">
        <v>1.236</v>
      </c>
      <c r="M365">
        <f t="shared" si="39"/>
        <v>86163.588143890287</v>
      </c>
    </row>
    <row r="366" spans="1:19" x14ac:dyDescent="0.2">
      <c r="A366">
        <v>2022</v>
      </c>
      <c r="B366" s="4" t="s">
        <v>281</v>
      </c>
      <c r="F366">
        <v>227</v>
      </c>
      <c r="G366" t="s">
        <v>0</v>
      </c>
    </row>
    <row r="367" spans="1:19" x14ac:dyDescent="0.2">
      <c r="A367">
        <v>2022</v>
      </c>
      <c r="B367" s="4" t="s">
        <v>278</v>
      </c>
      <c r="F367">
        <v>215</v>
      </c>
      <c r="G367" t="s">
        <v>0</v>
      </c>
      <c r="I367">
        <v>93700</v>
      </c>
      <c r="K367">
        <f>I367 * (200/F367)</f>
        <v>87162.790697674413</v>
      </c>
      <c r="L367">
        <v>1.236</v>
      </c>
      <c r="M367">
        <f t="shared" si="39"/>
        <v>70520.057198765702</v>
      </c>
    </row>
    <row r="368" spans="1:19" x14ac:dyDescent="0.2">
      <c r="A368">
        <v>2022</v>
      </c>
      <c r="B368" s="4" t="s">
        <v>297</v>
      </c>
      <c r="F368">
        <v>215</v>
      </c>
      <c r="G368" t="s">
        <v>0</v>
      </c>
    </row>
    <row r="369" spans="1:13" x14ac:dyDescent="0.2">
      <c r="A369">
        <v>2022</v>
      </c>
      <c r="B369" t="s">
        <v>319</v>
      </c>
      <c r="F369">
        <v>212</v>
      </c>
      <c r="G369" t="s">
        <v>0</v>
      </c>
    </row>
    <row r="370" spans="1:13" x14ac:dyDescent="0.2">
      <c r="A370">
        <v>2022</v>
      </c>
      <c r="B370" t="s">
        <v>270</v>
      </c>
      <c r="F370">
        <v>225</v>
      </c>
      <c r="G370" t="s">
        <v>0</v>
      </c>
    </row>
    <row r="371" spans="1:13" x14ac:dyDescent="0.2">
      <c r="A371">
        <v>2022</v>
      </c>
      <c r="B371" t="s">
        <v>317</v>
      </c>
      <c r="F371">
        <v>202</v>
      </c>
      <c r="G371" t="s">
        <v>0</v>
      </c>
    </row>
    <row r="372" spans="1:13" x14ac:dyDescent="0.2">
      <c r="A372">
        <v>2022</v>
      </c>
      <c r="B372" t="s">
        <v>326</v>
      </c>
      <c r="F372">
        <v>208</v>
      </c>
      <c r="G372" t="s">
        <v>0</v>
      </c>
      <c r="I372" s="1">
        <v>84800</v>
      </c>
      <c r="K372">
        <f>I372 * (200/F372)</f>
        <v>81538.461538461546</v>
      </c>
      <c r="L372">
        <v>1.236</v>
      </c>
      <c r="M372">
        <f t="shared" si="39"/>
        <v>65969.629076425204</v>
      </c>
    </row>
    <row r="373" spans="1:13" x14ac:dyDescent="0.2">
      <c r="A373">
        <v>2022</v>
      </c>
      <c r="B373" t="s">
        <v>272</v>
      </c>
      <c r="F373">
        <v>212</v>
      </c>
      <c r="G373" t="s">
        <v>0</v>
      </c>
    </row>
    <row r="374" spans="1:13" x14ac:dyDescent="0.2">
      <c r="A374">
        <v>2022</v>
      </c>
      <c r="B374" t="s">
        <v>287</v>
      </c>
      <c r="F374">
        <v>204</v>
      </c>
      <c r="G374" t="s">
        <v>0</v>
      </c>
    </row>
    <row r="375" spans="1:13" x14ac:dyDescent="0.2">
      <c r="A375">
        <v>2022</v>
      </c>
      <c r="B375" t="s">
        <v>332</v>
      </c>
      <c r="F375">
        <v>320</v>
      </c>
      <c r="G375" t="s">
        <v>0</v>
      </c>
      <c r="I375" s="1">
        <v>39974</v>
      </c>
      <c r="K375">
        <f>I375 * (200/F375)</f>
        <v>24983.75</v>
      </c>
      <c r="L375">
        <v>1.236</v>
      </c>
      <c r="M375">
        <f t="shared" si="39"/>
        <v>20213.38996763754</v>
      </c>
    </row>
    <row r="376" spans="1:13" x14ac:dyDescent="0.2">
      <c r="A376">
        <v>2022</v>
      </c>
      <c r="B376" t="s">
        <v>333</v>
      </c>
      <c r="F376">
        <v>314</v>
      </c>
      <c r="G376" t="s">
        <v>0</v>
      </c>
      <c r="I376" s="1">
        <v>67500</v>
      </c>
      <c r="K376">
        <f>I376 * (200/F376)</f>
        <v>42993.630573248403</v>
      </c>
      <c r="L376">
        <v>1.236</v>
      </c>
      <c r="M376">
        <f t="shared" si="39"/>
        <v>34784.49075505534</v>
      </c>
    </row>
    <row r="377" spans="1:13" x14ac:dyDescent="0.2">
      <c r="A377">
        <v>2022</v>
      </c>
      <c r="B377" t="s">
        <v>316</v>
      </c>
      <c r="F377">
        <v>201</v>
      </c>
      <c r="G377" t="s">
        <v>0</v>
      </c>
    </row>
    <row r="378" spans="1:13" x14ac:dyDescent="0.2">
      <c r="A378">
        <v>2022</v>
      </c>
      <c r="B378" t="s">
        <v>334</v>
      </c>
      <c r="F378">
        <v>316</v>
      </c>
      <c r="G378" t="s">
        <v>0</v>
      </c>
      <c r="I378" s="1">
        <v>72500</v>
      </c>
      <c r="K378">
        <f>I378 * (200/F378)</f>
        <v>45886.075949367092</v>
      </c>
      <c r="L378">
        <v>1.236</v>
      </c>
      <c r="M378">
        <f t="shared" si="39"/>
        <v>37124.656916963664</v>
      </c>
    </row>
    <row r="379" spans="1:13" x14ac:dyDescent="0.2">
      <c r="A379">
        <v>2022</v>
      </c>
      <c r="B379" t="s">
        <v>336</v>
      </c>
      <c r="F379">
        <v>230</v>
      </c>
      <c r="G379" t="s">
        <v>0</v>
      </c>
      <c r="I379" s="1">
        <v>39974</v>
      </c>
      <c r="K379">
        <f>I379 * (200/F379)</f>
        <v>34760</v>
      </c>
      <c r="L379">
        <v>1.236</v>
      </c>
      <c r="M379">
        <f t="shared" si="39"/>
        <v>28122.977346278316</v>
      </c>
    </row>
    <row r="380" spans="1:13" x14ac:dyDescent="0.2">
      <c r="A380">
        <v>2022</v>
      </c>
      <c r="B380" t="s">
        <v>342</v>
      </c>
      <c r="F380">
        <v>300</v>
      </c>
      <c r="G380" t="s">
        <v>0</v>
      </c>
      <c r="I380" s="1">
        <v>39974</v>
      </c>
      <c r="K380">
        <f>I380 * (200/F380)</f>
        <v>26649.333333333332</v>
      </c>
      <c r="L380">
        <v>1.236</v>
      </c>
      <c r="M380">
        <f t="shared" si="39"/>
        <v>21560.949298813375</v>
      </c>
    </row>
    <row r="381" spans="1:13" x14ac:dyDescent="0.2">
      <c r="A381">
        <v>2022</v>
      </c>
      <c r="B381" t="s">
        <v>344</v>
      </c>
      <c r="F381">
        <v>185</v>
      </c>
      <c r="G381" t="s">
        <v>0</v>
      </c>
      <c r="I381" s="1">
        <v>87400</v>
      </c>
      <c r="K381">
        <f>I381 * (200/F381)</f>
        <v>94486.486486486494</v>
      </c>
      <c r="L381">
        <v>1.236</v>
      </c>
      <c r="M381">
        <f t="shared" si="39"/>
        <v>76445.377416251213</v>
      </c>
    </row>
    <row r="382" spans="1:13" x14ac:dyDescent="0.2">
      <c r="A382">
        <v>2022</v>
      </c>
      <c r="B382" t="s">
        <v>349</v>
      </c>
      <c r="F382">
        <v>181</v>
      </c>
      <c r="G382" t="s">
        <v>0</v>
      </c>
    </row>
    <row r="383" spans="1:13" x14ac:dyDescent="0.2">
      <c r="A383">
        <v>2023</v>
      </c>
      <c r="B383" t="s">
        <v>3</v>
      </c>
      <c r="F383">
        <v>361</v>
      </c>
      <c r="G383" t="s">
        <v>0</v>
      </c>
      <c r="I383" s="1">
        <v>45500</v>
      </c>
      <c r="K383">
        <f>I383 * (200/F383)</f>
        <v>25207.756232686981</v>
      </c>
      <c r="L383">
        <v>1.3</v>
      </c>
      <c r="M383">
        <f t="shared" si="39"/>
        <v>19390.581717451525</v>
      </c>
    </row>
    <row r="384" spans="1:13" x14ac:dyDescent="0.2">
      <c r="A384">
        <v>2023</v>
      </c>
      <c r="B384" t="s">
        <v>4</v>
      </c>
      <c r="F384">
        <v>410</v>
      </c>
      <c r="G384" t="s">
        <v>0</v>
      </c>
      <c r="I384" s="1">
        <v>82400</v>
      </c>
      <c r="K384">
        <f>I384 * (200/F384)</f>
        <v>40195.121951219509</v>
      </c>
      <c r="L384">
        <v>1.3</v>
      </c>
      <c r="M384">
        <f t="shared" si="39"/>
        <v>30919.32457786116</v>
      </c>
    </row>
    <row r="385" spans="1:13" x14ac:dyDescent="0.2">
      <c r="A385">
        <v>2023</v>
      </c>
      <c r="B385" t="s">
        <v>5</v>
      </c>
      <c r="F385">
        <v>425</v>
      </c>
      <c r="G385" t="s">
        <v>0</v>
      </c>
      <c r="I385" s="1">
        <v>95000</v>
      </c>
      <c r="K385">
        <f>I385 * (200/F385)</f>
        <v>44705.882352941175</v>
      </c>
      <c r="L385">
        <v>1.3</v>
      </c>
      <c r="M385">
        <f t="shared" si="39"/>
        <v>34389.140271493212</v>
      </c>
    </row>
    <row r="386" spans="1:13" x14ac:dyDescent="0.2">
      <c r="A386">
        <v>2023</v>
      </c>
      <c r="B386" t="s">
        <v>8</v>
      </c>
      <c r="F386">
        <v>240</v>
      </c>
      <c r="G386" t="s">
        <v>0</v>
      </c>
      <c r="I386" s="1">
        <v>41600</v>
      </c>
      <c r="K386">
        <f>I386 * (200/F386)</f>
        <v>34666.666666666672</v>
      </c>
      <c r="L386">
        <v>1.3</v>
      </c>
      <c r="M386">
        <f t="shared" si="39"/>
        <v>26666.666666666668</v>
      </c>
    </row>
    <row r="387" spans="1:13" x14ac:dyDescent="0.2">
      <c r="A387">
        <v>2023</v>
      </c>
      <c r="B387" t="s">
        <v>10</v>
      </c>
      <c r="F387">
        <v>272</v>
      </c>
      <c r="G387" t="s">
        <v>0</v>
      </c>
      <c r="I387" s="1">
        <v>40240</v>
      </c>
      <c r="K387">
        <f>I387 * (200/F387)</f>
        <v>29588.23529411765</v>
      </c>
      <c r="L387">
        <v>1.3</v>
      </c>
      <c r="M387">
        <f t="shared" ref="M387:M449" si="43">K387/L387</f>
        <v>22760.180995475115</v>
      </c>
    </row>
    <row r="388" spans="1:13" x14ac:dyDescent="0.2">
      <c r="A388">
        <v>2023</v>
      </c>
      <c r="B388" t="s">
        <v>9</v>
      </c>
      <c r="F388">
        <v>358</v>
      </c>
      <c r="G388" t="s">
        <v>0</v>
      </c>
    </row>
    <row r="389" spans="1:13" x14ac:dyDescent="0.2">
      <c r="A389">
        <v>2023</v>
      </c>
      <c r="B389" t="s">
        <v>13</v>
      </c>
      <c r="F389">
        <v>516</v>
      </c>
      <c r="G389" t="s">
        <v>0</v>
      </c>
      <c r="I389" s="1">
        <v>125000</v>
      </c>
      <c r="K389">
        <f>I389 * (200/F389)</f>
        <v>48449.612403100778</v>
      </c>
      <c r="L389">
        <v>1.3</v>
      </c>
      <c r="M389">
        <f t="shared" si="43"/>
        <v>37268.932617769831</v>
      </c>
    </row>
    <row r="390" spans="1:13" x14ac:dyDescent="0.2">
      <c r="A390">
        <v>2023</v>
      </c>
      <c r="B390" t="s">
        <v>22</v>
      </c>
      <c r="F390">
        <v>279</v>
      </c>
      <c r="G390" t="s">
        <v>0</v>
      </c>
      <c r="I390" s="1">
        <v>49990</v>
      </c>
      <c r="K390">
        <f>I390 * (200/F390)</f>
        <v>35835.125448028673</v>
      </c>
      <c r="L390">
        <v>1.3</v>
      </c>
      <c r="M390">
        <f t="shared" si="43"/>
        <v>27565.481113868209</v>
      </c>
    </row>
    <row r="391" spans="1:13" x14ac:dyDescent="0.2">
      <c r="A391">
        <v>2023</v>
      </c>
      <c r="B391" t="s">
        <v>18</v>
      </c>
      <c r="F391">
        <v>330</v>
      </c>
      <c r="G391" t="s">
        <v>0</v>
      </c>
      <c r="I391" s="1">
        <v>48490</v>
      </c>
      <c r="K391">
        <f>I391 * (200/F391)</f>
        <v>29387.878787878788</v>
      </c>
      <c r="L391">
        <v>1.3</v>
      </c>
      <c r="M391">
        <f t="shared" si="43"/>
        <v>22606.060606060604</v>
      </c>
    </row>
    <row r="392" spans="1:13" x14ac:dyDescent="0.2">
      <c r="A392">
        <v>2023</v>
      </c>
      <c r="B392" t="s">
        <v>25</v>
      </c>
      <c r="F392">
        <v>316</v>
      </c>
      <c r="G392" t="s">
        <v>0</v>
      </c>
      <c r="I392" s="1">
        <v>49000</v>
      </c>
      <c r="K392">
        <f>I392 * (200/F392)</f>
        <v>31012.658227848104</v>
      </c>
      <c r="L392">
        <v>1.3</v>
      </c>
      <c r="M392">
        <f t="shared" si="43"/>
        <v>23855.89094449854</v>
      </c>
    </row>
    <row r="393" spans="1:13" x14ac:dyDescent="0.2">
      <c r="A393">
        <v>2023</v>
      </c>
      <c r="B393" t="s">
        <v>29</v>
      </c>
      <c r="F393">
        <v>469</v>
      </c>
      <c r="G393" t="s">
        <v>0</v>
      </c>
    </row>
    <row r="394" spans="1:13" x14ac:dyDescent="0.2">
      <c r="A394">
        <v>2023</v>
      </c>
      <c r="B394" t="s">
        <v>30</v>
      </c>
      <c r="F394">
        <v>469</v>
      </c>
      <c r="G394" t="s">
        <v>0</v>
      </c>
    </row>
    <row r="395" spans="1:13" x14ac:dyDescent="0.2">
      <c r="A395">
        <v>2023</v>
      </c>
      <c r="B395" t="s">
        <v>31</v>
      </c>
      <c r="F395">
        <v>384</v>
      </c>
      <c r="G395" t="s">
        <v>0</v>
      </c>
    </row>
    <row r="396" spans="1:13" x14ac:dyDescent="0.2">
      <c r="A396">
        <v>2023</v>
      </c>
      <c r="B396" t="s">
        <v>32</v>
      </c>
      <c r="F396">
        <v>384</v>
      </c>
      <c r="G396" t="s">
        <v>0</v>
      </c>
    </row>
    <row r="397" spans="1:13" x14ac:dyDescent="0.2">
      <c r="A397">
        <v>2023</v>
      </c>
      <c r="B397" t="s">
        <v>33</v>
      </c>
      <c r="F397">
        <v>384</v>
      </c>
      <c r="G397" t="s">
        <v>0</v>
      </c>
    </row>
    <row r="398" spans="1:13" x14ac:dyDescent="0.2">
      <c r="A398">
        <v>2023</v>
      </c>
      <c r="B398" t="s">
        <v>34</v>
      </c>
      <c r="F398">
        <v>258</v>
      </c>
      <c r="G398" t="s">
        <v>0</v>
      </c>
      <c r="I398" s="1">
        <v>33550</v>
      </c>
      <c r="K398">
        <f>I398 * (200/F398)</f>
        <v>26007.751937984496</v>
      </c>
      <c r="L398">
        <v>1.3</v>
      </c>
      <c r="M398">
        <f t="shared" si="43"/>
        <v>20005.963029218841</v>
      </c>
    </row>
    <row r="399" spans="1:13" x14ac:dyDescent="0.2">
      <c r="A399">
        <v>2023</v>
      </c>
      <c r="B399" t="s">
        <v>35</v>
      </c>
      <c r="F399">
        <v>259</v>
      </c>
      <c r="G399" t="s">
        <v>0</v>
      </c>
      <c r="I399" s="1">
        <v>26500</v>
      </c>
      <c r="K399">
        <f>I399 * (200/F399)</f>
        <v>20463.320463320462</v>
      </c>
      <c r="L399">
        <v>1.3</v>
      </c>
      <c r="M399">
        <f t="shared" si="43"/>
        <v>15741.015741015739</v>
      </c>
    </row>
    <row r="400" spans="1:13" x14ac:dyDescent="0.2">
      <c r="A400">
        <v>2023</v>
      </c>
      <c r="B400" t="s">
        <v>36</v>
      </c>
      <c r="F400">
        <v>405</v>
      </c>
      <c r="G400" t="s">
        <v>0</v>
      </c>
      <c r="I400" s="1">
        <v>74990</v>
      </c>
      <c r="K400">
        <f>I400 * (200/F400)</f>
        <v>37032.0987654321</v>
      </c>
      <c r="L400">
        <v>1.3</v>
      </c>
      <c r="M400">
        <f t="shared" si="43"/>
        <v>28486.229819563152</v>
      </c>
    </row>
    <row r="401" spans="1:13" x14ac:dyDescent="0.2">
      <c r="A401">
        <v>2023</v>
      </c>
      <c r="B401" t="s">
        <v>39</v>
      </c>
      <c r="F401">
        <v>252</v>
      </c>
      <c r="G401" t="s">
        <v>0</v>
      </c>
      <c r="I401" s="1">
        <v>42000</v>
      </c>
      <c r="K401">
        <f>I401 * (200/F401)</f>
        <v>33333.333333333328</v>
      </c>
      <c r="L401">
        <v>1.3</v>
      </c>
      <c r="M401">
        <f t="shared" si="43"/>
        <v>25641.025641025637</v>
      </c>
    </row>
    <row r="402" spans="1:13" x14ac:dyDescent="0.2">
      <c r="A402">
        <v>2023</v>
      </c>
      <c r="B402" t="s">
        <v>46</v>
      </c>
      <c r="F402">
        <v>232</v>
      </c>
      <c r="G402" t="s">
        <v>0</v>
      </c>
    </row>
    <row r="403" spans="1:13" x14ac:dyDescent="0.2">
      <c r="A403">
        <v>2023</v>
      </c>
      <c r="B403" t="s">
        <v>47</v>
      </c>
      <c r="F403">
        <v>310</v>
      </c>
      <c r="G403" t="s">
        <v>0</v>
      </c>
    </row>
    <row r="404" spans="1:13" x14ac:dyDescent="0.2">
      <c r="A404">
        <v>2023</v>
      </c>
      <c r="B404" t="s">
        <v>49</v>
      </c>
      <c r="F404">
        <v>305</v>
      </c>
      <c r="G404" t="s">
        <v>0</v>
      </c>
      <c r="I404" s="1">
        <v>45500</v>
      </c>
      <c r="K404">
        <f t="shared" ref="K404:K411" si="44">I404 * (200/F404)</f>
        <v>29836.065573770491</v>
      </c>
      <c r="L404">
        <v>1.3</v>
      </c>
      <c r="M404">
        <f t="shared" si="43"/>
        <v>22950.819672131147</v>
      </c>
    </row>
    <row r="405" spans="1:13" x14ac:dyDescent="0.2">
      <c r="A405">
        <v>2023</v>
      </c>
      <c r="B405" t="s">
        <v>61</v>
      </c>
      <c r="F405">
        <v>247</v>
      </c>
      <c r="G405" t="s">
        <v>0</v>
      </c>
      <c r="I405" s="1">
        <v>27800</v>
      </c>
      <c r="K405">
        <f t="shared" si="44"/>
        <v>22510.121457489877</v>
      </c>
      <c r="L405">
        <v>1.3</v>
      </c>
      <c r="M405">
        <f t="shared" si="43"/>
        <v>17315.478044222982</v>
      </c>
    </row>
    <row r="406" spans="1:13" x14ac:dyDescent="0.2">
      <c r="A406">
        <v>2023</v>
      </c>
      <c r="B406" t="s">
        <v>69</v>
      </c>
      <c r="F406">
        <v>242</v>
      </c>
      <c r="G406" t="s">
        <v>0</v>
      </c>
      <c r="I406" s="1">
        <v>46700</v>
      </c>
      <c r="K406">
        <f t="shared" si="44"/>
        <v>38595.041322314049</v>
      </c>
      <c r="L406">
        <v>1.3</v>
      </c>
      <c r="M406">
        <f t="shared" si="43"/>
        <v>29688.493324856961</v>
      </c>
    </row>
    <row r="407" spans="1:13" x14ac:dyDescent="0.2">
      <c r="A407">
        <v>2023</v>
      </c>
      <c r="B407" t="s">
        <v>70</v>
      </c>
      <c r="F407">
        <v>253</v>
      </c>
      <c r="G407" t="s">
        <v>0</v>
      </c>
      <c r="I407" s="1">
        <v>39550</v>
      </c>
      <c r="K407">
        <f t="shared" si="44"/>
        <v>31264.822134387352</v>
      </c>
      <c r="L407">
        <v>1.3</v>
      </c>
      <c r="M407">
        <f t="shared" si="43"/>
        <v>24049.863180297962</v>
      </c>
    </row>
    <row r="408" spans="1:13" x14ac:dyDescent="0.2">
      <c r="A408">
        <v>2023</v>
      </c>
      <c r="B408" t="s">
        <v>75</v>
      </c>
      <c r="F408">
        <v>315</v>
      </c>
      <c r="G408" t="s">
        <v>0</v>
      </c>
      <c r="I408" s="1">
        <v>53240</v>
      </c>
      <c r="K408">
        <f t="shared" si="44"/>
        <v>33803.174603174601</v>
      </c>
      <c r="L408">
        <v>1.3</v>
      </c>
      <c r="M408">
        <f t="shared" si="43"/>
        <v>26002.442002442</v>
      </c>
    </row>
    <row r="409" spans="1:13" x14ac:dyDescent="0.2">
      <c r="A409">
        <v>2023</v>
      </c>
      <c r="B409" t="s">
        <v>38</v>
      </c>
      <c r="F409">
        <v>256</v>
      </c>
      <c r="G409" t="s">
        <v>0</v>
      </c>
      <c r="I409" s="1">
        <v>51400</v>
      </c>
      <c r="K409">
        <f t="shared" si="44"/>
        <v>40156.25</v>
      </c>
      <c r="L409">
        <v>1.3</v>
      </c>
      <c r="M409">
        <f t="shared" si="43"/>
        <v>30889.423076923074</v>
      </c>
    </row>
    <row r="410" spans="1:13" x14ac:dyDescent="0.2">
      <c r="A410">
        <v>2023</v>
      </c>
      <c r="B410" t="s">
        <v>81</v>
      </c>
      <c r="F410">
        <v>149</v>
      </c>
      <c r="G410" t="s">
        <v>0</v>
      </c>
      <c r="I410" s="1">
        <v>28040</v>
      </c>
      <c r="K410">
        <f t="shared" si="44"/>
        <v>37637.583892617455</v>
      </c>
      <c r="L410">
        <v>1.3</v>
      </c>
      <c r="M410">
        <f t="shared" si="43"/>
        <v>28951.987609705735</v>
      </c>
    </row>
    <row r="411" spans="1:13" x14ac:dyDescent="0.2">
      <c r="A411">
        <v>2023</v>
      </c>
      <c r="B411" t="s">
        <v>26</v>
      </c>
      <c r="F411">
        <v>303</v>
      </c>
      <c r="G411" t="s">
        <v>0</v>
      </c>
      <c r="I411" s="1">
        <v>52490</v>
      </c>
      <c r="K411">
        <f t="shared" si="44"/>
        <v>34646.864686468645</v>
      </c>
      <c r="L411">
        <v>1.3</v>
      </c>
      <c r="M411">
        <f t="shared" si="43"/>
        <v>26651.434374206648</v>
      </c>
    </row>
    <row r="412" spans="1:13" x14ac:dyDescent="0.2">
      <c r="A412">
        <v>2023</v>
      </c>
      <c r="B412" t="s">
        <v>85</v>
      </c>
      <c r="F412">
        <v>446</v>
      </c>
      <c r="G412" t="s">
        <v>0</v>
      </c>
    </row>
    <row r="413" spans="1:13" x14ac:dyDescent="0.2">
      <c r="A413">
        <v>2023</v>
      </c>
      <c r="B413" t="s">
        <v>88</v>
      </c>
      <c r="F413">
        <v>114</v>
      </c>
      <c r="G413" t="s">
        <v>0</v>
      </c>
      <c r="I413" s="1">
        <v>29900</v>
      </c>
      <c r="K413">
        <f>I413 * (200/F413)</f>
        <v>52456.140350877191</v>
      </c>
      <c r="L413">
        <v>1.3</v>
      </c>
      <c r="M413">
        <f t="shared" si="43"/>
        <v>40350.877192982451</v>
      </c>
    </row>
    <row r="414" spans="1:13" x14ac:dyDescent="0.2">
      <c r="A414">
        <v>2023</v>
      </c>
      <c r="B414" t="s">
        <v>91</v>
      </c>
      <c r="F414">
        <v>212</v>
      </c>
      <c r="G414" t="s">
        <v>0</v>
      </c>
      <c r="I414" s="1">
        <v>36040</v>
      </c>
      <c r="K414">
        <f>I414 * (200/F414)</f>
        <v>34000</v>
      </c>
      <c r="L414">
        <v>1.3</v>
      </c>
      <c r="M414">
        <f t="shared" si="43"/>
        <v>26153.846153846152</v>
      </c>
    </row>
    <row r="415" spans="1:13" x14ac:dyDescent="0.2">
      <c r="A415">
        <v>2023</v>
      </c>
      <c r="B415" t="s">
        <v>92</v>
      </c>
      <c r="F415">
        <v>282</v>
      </c>
      <c r="G415" t="s">
        <v>0</v>
      </c>
    </row>
    <row r="416" spans="1:13" x14ac:dyDescent="0.2">
      <c r="A416">
        <v>2023</v>
      </c>
      <c r="B416" t="s">
        <v>96</v>
      </c>
      <c r="F416">
        <v>301</v>
      </c>
      <c r="G416" t="s">
        <v>0</v>
      </c>
      <c r="I416" s="1">
        <v>55900</v>
      </c>
      <c r="K416">
        <f t="shared" ref="K416:K434" si="45">I416 * (200/F416)</f>
        <v>37142.857142857145</v>
      </c>
      <c r="L416">
        <v>1.3</v>
      </c>
      <c r="M416">
        <f t="shared" si="43"/>
        <v>28571.428571428572</v>
      </c>
    </row>
    <row r="417" spans="1:46" x14ac:dyDescent="0.2">
      <c r="A417">
        <v>2023</v>
      </c>
      <c r="B417" t="s">
        <v>109</v>
      </c>
      <c r="F417">
        <v>209</v>
      </c>
      <c r="G417" t="s">
        <v>0</v>
      </c>
      <c r="I417" s="1">
        <v>38995</v>
      </c>
      <c r="K417">
        <f t="shared" si="45"/>
        <v>37315.789473684214</v>
      </c>
      <c r="L417">
        <v>1.3</v>
      </c>
      <c r="M417">
        <f t="shared" si="43"/>
        <v>28704.453441295547</v>
      </c>
    </row>
    <row r="418" spans="1:46" x14ac:dyDescent="0.2">
      <c r="A418">
        <v>2023</v>
      </c>
      <c r="B418" t="s">
        <v>110</v>
      </c>
      <c r="F418">
        <v>209</v>
      </c>
      <c r="G418" t="s">
        <v>0</v>
      </c>
      <c r="I418" s="1">
        <v>43995</v>
      </c>
      <c r="K418">
        <f t="shared" si="45"/>
        <v>42100.478468899521</v>
      </c>
      <c r="L418">
        <v>1.3</v>
      </c>
      <c r="M418">
        <f t="shared" si="43"/>
        <v>32384.983437615014</v>
      </c>
    </row>
    <row r="419" spans="1:46" x14ac:dyDescent="0.2">
      <c r="A419">
        <v>2023</v>
      </c>
      <c r="B419" t="s">
        <v>111</v>
      </c>
      <c r="F419">
        <v>220</v>
      </c>
      <c r="G419" t="s">
        <v>0</v>
      </c>
      <c r="I419" s="1">
        <v>58500</v>
      </c>
      <c r="K419">
        <f t="shared" si="45"/>
        <v>53181.818181818177</v>
      </c>
      <c r="L419">
        <v>1.3</v>
      </c>
      <c r="M419">
        <f t="shared" si="43"/>
        <v>40909.090909090904</v>
      </c>
    </row>
    <row r="420" spans="1:46" x14ac:dyDescent="0.2">
      <c r="A420">
        <v>2023</v>
      </c>
      <c r="B420" t="s">
        <v>73</v>
      </c>
      <c r="F420">
        <v>275</v>
      </c>
      <c r="G420" t="s">
        <v>0</v>
      </c>
      <c r="I420" s="1">
        <v>43995</v>
      </c>
      <c r="K420">
        <f t="shared" si="45"/>
        <v>31996.363636363636</v>
      </c>
      <c r="L420">
        <v>1.3</v>
      </c>
      <c r="M420">
        <f t="shared" si="43"/>
        <v>24612.587412587411</v>
      </c>
    </row>
    <row r="421" spans="1:46" s="2" customFormat="1" x14ac:dyDescent="0.2">
      <c r="A421">
        <v>2023</v>
      </c>
      <c r="B421" t="s">
        <v>112</v>
      </c>
      <c r="C421"/>
      <c r="D421"/>
      <c r="E421"/>
      <c r="F421">
        <v>275</v>
      </c>
      <c r="G421" t="s">
        <v>0</v>
      </c>
      <c r="H421"/>
      <c r="I421" s="1">
        <v>48995</v>
      </c>
      <c r="J421"/>
      <c r="K421">
        <f t="shared" si="45"/>
        <v>35632.727272727272</v>
      </c>
      <c r="L421">
        <v>1.3</v>
      </c>
      <c r="M421">
        <f t="shared" si="43"/>
        <v>27409.790209790208</v>
      </c>
      <c r="N421"/>
      <c r="O421"/>
      <c r="P421"/>
      <c r="Q421"/>
      <c r="R421"/>
      <c r="S421"/>
      <c r="AO421"/>
      <c r="AP421"/>
      <c r="AQ421"/>
      <c r="AR421"/>
      <c r="AS421"/>
      <c r="AT421"/>
    </row>
    <row r="422" spans="1:46" x14ac:dyDescent="0.2">
      <c r="A422">
        <v>2023</v>
      </c>
      <c r="B422" t="s">
        <v>113</v>
      </c>
      <c r="F422">
        <v>270</v>
      </c>
      <c r="G422" t="s">
        <v>0</v>
      </c>
      <c r="I422" s="1">
        <v>48400</v>
      </c>
      <c r="K422">
        <f t="shared" si="45"/>
        <v>35851.851851851847</v>
      </c>
      <c r="L422">
        <v>1.3</v>
      </c>
      <c r="M422">
        <f t="shared" si="43"/>
        <v>27578.347578347573</v>
      </c>
    </row>
    <row r="423" spans="1:46" x14ac:dyDescent="0.2">
      <c r="A423">
        <v>2023</v>
      </c>
      <c r="B423" t="s">
        <v>90</v>
      </c>
      <c r="F423">
        <v>235</v>
      </c>
      <c r="G423" t="s">
        <v>0</v>
      </c>
      <c r="I423" s="1">
        <v>51400</v>
      </c>
      <c r="K423">
        <f t="shared" si="45"/>
        <v>43744.680851063829</v>
      </c>
      <c r="L423">
        <v>1.3</v>
      </c>
      <c r="M423">
        <f t="shared" si="43"/>
        <v>33649.75450081833</v>
      </c>
    </row>
    <row r="424" spans="1:46" x14ac:dyDescent="0.2">
      <c r="A424">
        <v>2023</v>
      </c>
      <c r="B424" t="s">
        <v>121</v>
      </c>
      <c r="F424">
        <v>228</v>
      </c>
      <c r="G424" t="s">
        <v>0</v>
      </c>
      <c r="I424" s="1">
        <v>44995</v>
      </c>
      <c r="K424">
        <f t="shared" si="45"/>
        <v>39469.298245614031</v>
      </c>
      <c r="L424">
        <v>1.3</v>
      </c>
      <c r="M424">
        <f t="shared" si="43"/>
        <v>30360.998650472331</v>
      </c>
    </row>
    <row r="425" spans="1:46" x14ac:dyDescent="0.2">
      <c r="A425">
        <v>2023</v>
      </c>
      <c r="B425" t="s">
        <v>122</v>
      </c>
      <c r="F425">
        <v>228</v>
      </c>
      <c r="G425" t="s">
        <v>0</v>
      </c>
      <c r="I425" s="1">
        <v>44080</v>
      </c>
      <c r="K425">
        <f t="shared" si="45"/>
        <v>38666.666666666664</v>
      </c>
      <c r="L425">
        <v>1.3</v>
      </c>
      <c r="M425">
        <f t="shared" si="43"/>
        <v>29743.589743589742</v>
      </c>
    </row>
    <row r="426" spans="1:46" x14ac:dyDescent="0.2">
      <c r="A426">
        <v>2023</v>
      </c>
      <c r="B426" t="s">
        <v>126</v>
      </c>
      <c r="F426">
        <v>265</v>
      </c>
      <c r="G426" t="s">
        <v>0</v>
      </c>
      <c r="I426" s="1">
        <v>49800</v>
      </c>
      <c r="K426">
        <f t="shared" si="45"/>
        <v>37584.905660377364</v>
      </c>
      <c r="L426">
        <v>1.3</v>
      </c>
      <c r="M426">
        <f t="shared" si="43"/>
        <v>28911.465892597971</v>
      </c>
    </row>
    <row r="427" spans="1:46" x14ac:dyDescent="0.2">
      <c r="A427">
        <v>2023</v>
      </c>
      <c r="B427" t="s">
        <v>127</v>
      </c>
      <c r="F427">
        <v>304</v>
      </c>
      <c r="G427" t="s">
        <v>0</v>
      </c>
      <c r="I427" s="1">
        <v>47190</v>
      </c>
      <c r="K427">
        <f t="shared" si="45"/>
        <v>31046.05263157895</v>
      </c>
      <c r="L427">
        <v>1.3</v>
      </c>
      <c r="M427">
        <f t="shared" si="43"/>
        <v>23881.578947368424</v>
      </c>
    </row>
    <row r="428" spans="1:46" x14ac:dyDescent="0.2">
      <c r="A428">
        <v>2023</v>
      </c>
      <c r="B428" t="s">
        <v>128</v>
      </c>
      <c r="F428">
        <v>270</v>
      </c>
      <c r="G428" t="s">
        <v>0</v>
      </c>
      <c r="I428" s="1">
        <v>49000</v>
      </c>
      <c r="K428">
        <f t="shared" si="45"/>
        <v>36296.296296296292</v>
      </c>
      <c r="L428">
        <v>1.3</v>
      </c>
      <c r="M428">
        <f t="shared" si="43"/>
        <v>27920.227920227917</v>
      </c>
    </row>
    <row r="429" spans="1:46" x14ac:dyDescent="0.2">
      <c r="A429">
        <v>2023</v>
      </c>
      <c r="B429" t="s">
        <v>129</v>
      </c>
      <c r="F429">
        <v>247</v>
      </c>
      <c r="G429" t="s">
        <v>0</v>
      </c>
      <c r="I429" s="1">
        <v>42995</v>
      </c>
      <c r="K429">
        <f t="shared" si="45"/>
        <v>34813.765182186231</v>
      </c>
      <c r="L429">
        <v>1.3</v>
      </c>
      <c r="M429">
        <f t="shared" si="43"/>
        <v>26779.819370912486</v>
      </c>
    </row>
    <row r="430" spans="1:46" x14ac:dyDescent="0.2">
      <c r="A430">
        <v>2023</v>
      </c>
      <c r="B430" t="s">
        <v>132</v>
      </c>
      <c r="F430">
        <v>340</v>
      </c>
      <c r="G430" t="s">
        <v>0</v>
      </c>
      <c r="I430" s="1">
        <v>104400</v>
      </c>
      <c r="K430">
        <f t="shared" si="45"/>
        <v>61411.764705882357</v>
      </c>
      <c r="L430">
        <v>1.3</v>
      </c>
      <c r="M430">
        <f t="shared" si="43"/>
        <v>47239.819004524885</v>
      </c>
    </row>
    <row r="431" spans="1:46" s="2" customFormat="1" x14ac:dyDescent="0.2">
      <c r="A431">
        <v>2023</v>
      </c>
      <c r="B431" t="s">
        <v>133</v>
      </c>
      <c r="C431"/>
      <c r="D431"/>
      <c r="E431"/>
      <c r="F431">
        <v>222</v>
      </c>
      <c r="G431" t="s">
        <v>0</v>
      </c>
      <c r="H431"/>
      <c r="I431" s="1">
        <v>48780</v>
      </c>
      <c r="J431"/>
      <c r="K431">
        <f t="shared" si="45"/>
        <v>43945.945945945947</v>
      </c>
      <c r="L431">
        <v>1.3</v>
      </c>
      <c r="M431">
        <f t="shared" si="43"/>
        <v>33804.573804573803</v>
      </c>
      <c r="N431"/>
      <c r="O431"/>
      <c r="P431"/>
      <c r="Q431"/>
      <c r="R431"/>
      <c r="S431"/>
      <c r="AO431"/>
      <c r="AP431"/>
      <c r="AQ431"/>
      <c r="AR431"/>
      <c r="AS431"/>
      <c r="AT431"/>
    </row>
    <row r="432" spans="1:46" x14ac:dyDescent="0.2">
      <c r="A432">
        <v>2023</v>
      </c>
      <c r="B432" t="s">
        <v>135</v>
      </c>
      <c r="F432">
        <v>222</v>
      </c>
      <c r="G432" t="s">
        <v>0</v>
      </c>
      <c r="I432" s="1">
        <v>48495</v>
      </c>
      <c r="K432">
        <f t="shared" si="45"/>
        <v>43689.189189189186</v>
      </c>
      <c r="L432">
        <v>1.3</v>
      </c>
      <c r="M432">
        <f t="shared" si="43"/>
        <v>33607.068607068606</v>
      </c>
    </row>
    <row r="433" spans="1:46" x14ac:dyDescent="0.2">
      <c r="A433">
        <v>2023</v>
      </c>
      <c r="B433" t="s">
        <v>139</v>
      </c>
      <c r="F433">
        <v>348</v>
      </c>
      <c r="G433" t="s">
        <v>0</v>
      </c>
      <c r="I433" s="1">
        <v>79990</v>
      </c>
      <c r="K433">
        <f t="shared" si="45"/>
        <v>45971.264367816089</v>
      </c>
      <c r="L433">
        <v>1.3</v>
      </c>
      <c r="M433">
        <f t="shared" si="43"/>
        <v>35362.511052166221</v>
      </c>
    </row>
    <row r="434" spans="1:46" s="2" customFormat="1" x14ac:dyDescent="0.2">
      <c r="A434">
        <v>2023</v>
      </c>
      <c r="B434" t="s">
        <v>143</v>
      </c>
      <c r="C434"/>
      <c r="D434"/>
      <c r="E434"/>
      <c r="F434">
        <v>216</v>
      </c>
      <c r="G434" t="s">
        <v>0</v>
      </c>
      <c r="H434"/>
      <c r="I434" s="1">
        <v>43190</v>
      </c>
      <c r="J434"/>
      <c r="K434">
        <f t="shared" si="45"/>
        <v>39990.740740740745</v>
      </c>
      <c r="L434">
        <v>1.3</v>
      </c>
      <c r="M434">
        <f t="shared" si="43"/>
        <v>30762.108262108264</v>
      </c>
      <c r="N434"/>
      <c r="O434"/>
      <c r="P434"/>
      <c r="Q434"/>
      <c r="R434"/>
      <c r="S434"/>
      <c r="AO434"/>
      <c r="AP434"/>
      <c r="AQ434"/>
      <c r="AR434"/>
      <c r="AS434"/>
      <c r="AT434"/>
    </row>
    <row r="435" spans="1:46" x14ac:dyDescent="0.2">
      <c r="A435">
        <v>2023</v>
      </c>
      <c r="B435" t="s">
        <v>146</v>
      </c>
      <c r="F435">
        <v>250</v>
      </c>
      <c r="G435" t="s">
        <v>0</v>
      </c>
    </row>
    <row r="436" spans="1:46" x14ac:dyDescent="0.2">
      <c r="A436">
        <v>2023</v>
      </c>
      <c r="B436" t="s">
        <v>153</v>
      </c>
      <c r="F436">
        <v>260</v>
      </c>
      <c r="G436" t="s">
        <v>0</v>
      </c>
      <c r="I436" s="1">
        <v>51900</v>
      </c>
      <c r="K436">
        <f>I436 * (200/F436)</f>
        <v>39923.076923076922</v>
      </c>
      <c r="L436">
        <v>1.3</v>
      </c>
      <c r="M436">
        <f t="shared" si="43"/>
        <v>30710.05917159763</v>
      </c>
    </row>
    <row r="437" spans="1:46" x14ac:dyDescent="0.2">
      <c r="A437">
        <v>2023</v>
      </c>
      <c r="B437" t="s">
        <v>154</v>
      </c>
      <c r="F437">
        <v>260</v>
      </c>
      <c r="G437" t="s">
        <v>0</v>
      </c>
      <c r="AO437" s="2"/>
      <c r="AP437" s="2"/>
      <c r="AQ437" s="2"/>
      <c r="AR437" s="2"/>
      <c r="AS437" s="2"/>
      <c r="AT437" s="2"/>
    </row>
    <row r="438" spans="1:46" x14ac:dyDescent="0.2">
      <c r="A438">
        <v>2023</v>
      </c>
      <c r="B438" t="s">
        <v>159</v>
      </c>
      <c r="F438">
        <v>310</v>
      </c>
      <c r="G438" t="s">
        <v>0</v>
      </c>
    </row>
    <row r="439" spans="1:46" x14ac:dyDescent="0.2">
      <c r="A439">
        <v>2023</v>
      </c>
      <c r="B439" t="s">
        <v>137</v>
      </c>
      <c r="F439">
        <v>255</v>
      </c>
      <c r="G439" t="s">
        <v>0</v>
      </c>
      <c r="I439" s="1">
        <v>47795</v>
      </c>
      <c r="K439">
        <f t="shared" ref="K439:K445" si="46">I439 * (200/F439)</f>
        <v>37486.274509803923</v>
      </c>
      <c r="L439">
        <v>1.3</v>
      </c>
      <c r="M439">
        <f t="shared" si="43"/>
        <v>28835.595776772247</v>
      </c>
    </row>
    <row r="440" spans="1:46" x14ac:dyDescent="0.2">
      <c r="A440">
        <v>2023</v>
      </c>
      <c r="B440" t="s">
        <v>138</v>
      </c>
      <c r="F440">
        <v>255</v>
      </c>
      <c r="G440" t="s">
        <v>0</v>
      </c>
      <c r="I440" s="1">
        <v>52795</v>
      </c>
      <c r="K440">
        <f t="shared" si="46"/>
        <v>41407.843137254902</v>
      </c>
      <c r="L440">
        <v>1.3</v>
      </c>
      <c r="M440">
        <f t="shared" si="43"/>
        <v>31852.187028657616</v>
      </c>
    </row>
    <row r="441" spans="1:46" x14ac:dyDescent="0.2">
      <c r="A441">
        <v>2023</v>
      </c>
      <c r="B441" t="s">
        <v>155</v>
      </c>
      <c r="F441">
        <v>282</v>
      </c>
      <c r="G441" t="s">
        <v>0</v>
      </c>
      <c r="I441" s="1">
        <v>55900</v>
      </c>
      <c r="K441">
        <f t="shared" si="46"/>
        <v>39645.390070921989</v>
      </c>
      <c r="L441">
        <v>1.3</v>
      </c>
      <c r="M441">
        <f t="shared" si="43"/>
        <v>30496.453900709221</v>
      </c>
    </row>
    <row r="442" spans="1:46" x14ac:dyDescent="0.2">
      <c r="A442">
        <v>2023</v>
      </c>
      <c r="B442" t="s">
        <v>166</v>
      </c>
      <c r="F442">
        <v>312</v>
      </c>
      <c r="G442" t="s">
        <v>0</v>
      </c>
      <c r="I442" s="1">
        <v>56995</v>
      </c>
      <c r="K442">
        <f t="shared" si="46"/>
        <v>36535.256410256414</v>
      </c>
      <c r="L442">
        <v>1.3</v>
      </c>
      <c r="M442">
        <f t="shared" si="43"/>
        <v>28104.043392504933</v>
      </c>
    </row>
    <row r="443" spans="1:46" x14ac:dyDescent="0.2">
      <c r="A443">
        <v>2023</v>
      </c>
      <c r="B443" t="s">
        <v>168</v>
      </c>
      <c r="F443">
        <v>289</v>
      </c>
      <c r="G443" t="s">
        <v>0</v>
      </c>
      <c r="I443" s="1">
        <v>50190</v>
      </c>
      <c r="K443">
        <f t="shared" si="46"/>
        <v>34733.564013840827</v>
      </c>
      <c r="L443">
        <v>1.3</v>
      </c>
      <c r="M443">
        <f t="shared" si="43"/>
        <v>26718.126164492944</v>
      </c>
    </row>
    <row r="444" spans="1:46" x14ac:dyDescent="0.2">
      <c r="A444">
        <v>2023</v>
      </c>
      <c r="B444" t="s">
        <v>169</v>
      </c>
      <c r="F444">
        <v>333</v>
      </c>
      <c r="G444" t="s">
        <v>0</v>
      </c>
      <c r="I444" s="1">
        <v>89990</v>
      </c>
      <c r="K444">
        <f t="shared" si="46"/>
        <v>54048.048048048047</v>
      </c>
      <c r="L444">
        <v>1.3</v>
      </c>
      <c r="M444">
        <f t="shared" si="43"/>
        <v>41575.421575421577</v>
      </c>
    </row>
    <row r="445" spans="1:46" x14ac:dyDescent="0.2">
      <c r="A445">
        <v>2023</v>
      </c>
      <c r="B445" t="s">
        <v>175</v>
      </c>
      <c r="F445">
        <v>282</v>
      </c>
      <c r="G445" t="s">
        <v>0</v>
      </c>
      <c r="I445" s="1">
        <v>79825</v>
      </c>
      <c r="K445">
        <f t="shared" si="46"/>
        <v>56613.475177304965</v>
      </c>
      <c r="L445">
        <v>1.3</v>
      </c>
      <c r="M445">
        <f t="shared" si="43"/>
        <v>43548.827059465359</v>
      </c>
    </row>
    <row r="446" spans="1:46" x14ac:dyDescent="0.2">
      <c r="A446">
        <v>2023</v>
      </c>
      <c r="B446" t="s">
        <v>180</v>
      </c>
      <c r="F446">
        <v>252</v>
      </c>
      <c r="G446" t="s">
        <v>0</v>
      </c>
    </row>
    <row r="447" spans="1:46" x14ac:dyDescent="0.2">
      <c r="A447">
        <v>2023</v>
      </c>
      <c r="B447" t="s">
        <v>189</v>
      </c>
      <c r="F447">
        <v>271</v>
      </c>
      <c r="G447" t="s">
        <v>0</v>
      </c>
      <c r="I447" s="1">
        <v>67300</v>
      </c>
      <c r="K447">
        <f>I447 * (200/F447)</f>
        <v>49667.89667896679</v>
      </c>
      <c r="L447">
        <v>1.3</v>
      </c>
      <c r="M447">
        <f t="shared" si="43"/>
        <v>38206.074368435991</v>
      </c>
      <c r="AO447" s="2"/>
      <c r="AP447" s="2"/>
      <c r="AQ447" s="2"/>
      <c r="AR447" s="2"/>
      <c r="AS447" s="2"/>
      <c r="AT447" s="2"/>
    </row>
    <row r="448" spans="1:46" x14ac:dyDescent="0.2">
      <c r="A448">
        <v>2023</v>
      </c>
      <c r="B448" t="s">
        <v>190</v>
      </c>
      <c r="F448">
        <v>248</v>
      </c>
      <c r="G448" t="s">
        <v>0</v>
      </c>
      <c r="I448" s="1">
        <v>59290</v>
      </c>
      <c r="K448">
        <f>I448 * (200/F448)</f>
        <v>47814.516129032258</v>
      </c>
      <c r="L448">
        <v>1.3</v>
      </c>
      <c r="M448">
        <f t="shared" si="43"/>
        <v>36780.397022332501</v>
      </c>
    </row>
    <row r="449" spans="1:46" x14ac:dyDescent="0.2">
      <c r="A449">
        <v>2023</v>
      </c>
      <c r="B449" t="s">
        <v>192</v>
      </c>
      <c r="F449">
        <v>196</v>
      </c>
      <c r="G449" t="s">
        <v>0</v>
      </c>
      <c r="I449" s="1">
        <v>59740</v>
      </c>
      <c r="K449">
        <f>I449 * (200/F449)</f>
        <v>60959.183673469386</v>
      </c>
      <c r="L449">
        <v>1.3</v>
      </c>
      <c r="M449">
        <f t="shared" si="43"/>
        <v>46891.6797488226</v>
      </c>
    </row>
    <row r="450" spans="1:46" x14ac:dyDescent="0.2">
      <c r="A450">
        <v>2023</v>
      </c>
      <c r="B450" t="s">
        <v>193</v>
      </c>
      <c r="F450">
        <v>205</v>
      </c>
      <c r="G450" t="s">
        <v>0</v>
      </c>
      <c r="AO450" s="2"/>
      <c r="AP450" s="2"/>
      <c r="AQ450" s="2"/>
      <c r="AR450" s="2"/>
      <c r="AS450" s="2"/>
      <c r="AT450" s="2"/>
    </row>
    <row r="451" spans="1:46" x14ac:dyDescent="0.2">
      <c r="A451">
        <v>2023</v>
      </c>
      <c r="B451" t="s">
        <v>196</v>
      </c>
      <c r="F451">
        <v>242</v>
      </c>
      <c r="G451" t="s">
        <v>0</v>
      </c>
      <c r="I451" s="1">
        <v>58200</v>
      </c>
      <c r="K451">
        <f>I451 * (200/F451)</f>
        <v>48099.173553719011</v>
      </c>
      <c r="L451">
        <v>1.3</v>
      </c>
      <c r="M451">
        <f t="shared" ref="M451:M512" si="47">K451/L451</f>
        <v>36999.364272091545</v>
      </c>
    </row>
    <row r="452" spans="1:46" x14ac:dyDescent="0.2">
      <c r="A452">
        <v>2023</v>
      </c>
      <c r="B452" t="s">
        <v>199</v>
      </c>
      <c r="F452">
        <v>247</v>
      </c>
      <c r="G452" t="s">
        <v>0</v>
      </c>
    </row>
    <row r="453" spans="1:46" x14ac:dyDescent="0.2">
      <c r="A453">
        <v>2023</v>
      </c>
      <c r="B453" t="s">
        <v>203</v>
      </c>
      <c r="F453">
        <v>224</v>
      </c>
      <c r="G453" t="s">
        <v>0</v>
      </c>
      <c r="I453" s="1">
        <v>45995</v>
      </c>
      <c r="K453">
        <f>I453 * (200/F453)</f>
        <v>41066.96428571429</v>
      </c>
      <c r="L453">
        <v>1.3</v>
      </c>
      <c r="M453">
        <f t="shared" si="47"/>
        <v>31589.972527472528</v>
      </c>
    </row>
    <row r="454" spans="1:46" x14ac:dyDescent="0.2">
      <c r="A454">
        <v>2023</v>
      </c>
      <c r="B454" t="s">
        <v>195</v>
      </c>
      <c r="F454">
        <v>236</v>
      </c>
      <c r="G454" t="s">
        <v>0</v>
      </c>
      <c r="I454" s="1">
        <v>55200</v>
      </c>
      <c r="K454">
        <f>I454 * (200/F454)</f>
        <v>46779.661016949147</v>
      </c>
      <c r="L454">
        <v>1.3</v>
      </c>
      <c r="M454">
        <f t="shared" si="47"/>
        <v>35984.354628422421</v>
      </c>
    </row>
    <row r="455" spans="1:46" x14ac:dyDescent="0.2">
      <c r="A455">
        <v>2023</v>
      </c>
      <c r="B455" t="s">
        <v>209</v>
      </c>
      <c r="F455">
        <v>360</v>
      </c>
      <c r="G455" t="s">
        <v>0</v>
      </c>
    </row>
    <row r="456" spans="1:46" x14ac:dyDescent="0.2">
      <c r="A456">
        <v>2023</v>
      </c>
      <c r="B456" t="s">
        <v>210</v>
      </c>
      <c r="F456">
        <v>100</v>
      </c>
      <c r="G456" t="s">
        <v>0</v>
      </c>
      <c r="I456" s="1">
        <v>34110</v>
      </c>
      <c r="K456">
        <f>I456 * (200/F456)</f>
        <v>68220</v>
      </c>
      <c r="L456">
        <v>1.3</v>
      </c>
      <c r="M456">
        <f t="shared" si="47"/>
        <v>52476.923076923078</v>
      </c>
    </row>
    <row r="457" spans="1:46" x14ac:dyDescent="0.2">
      <c r="A457">
        <v>2023</v>
      </c>
      <c r="B457" t="s">
        <v>211</v>
      </c>
      <c r="F457">
        <v>272</v>
      </c>
      <c r="G457" t="s">
        <v>0</v>
      </c>
    </row>
    <row r="458" spans="1:46" x14ac:dyDescent="0.2">
      <c r="A458">
        <v>2023</v>
      </c>
      <c r="B458" t="s">
        <v>212</v>
      </c>
      <c r="F458">
        <v>290</v>
      </c>
      <c r="G458" t="s">
        <v>0</v>
      </c>
    </row>
    <row r="459" spans="1:46" x14ac:dyDescent="0.2">
      <c r="A459">
        <v>2023</v>
      </c>
      <c r="B459" t="s">
        <v>216</v>
      </c>
      <c r="F459">
        <v>311</v>
      </c>
      <c r="G459" t="s">
        <v>0</v>
      </c>
    </row>
    <row r="460" spans="1:46" x14ac:dyDescent="0.2">
      <c r="A460">
        <v>2023</v>
      </c>
      <c r="B460" t="s">
        <v>218</v>
      </c>
      <c r="F460">
        <v>235</v>
      </c>
      <c r="G460" t="s">
        <v>0</v>
      </c>
      <c r="I460" s="1">
        <v>68290</v>
      </c>
      <c r="K460">
        <f>I460 * (200/F460)</f>
        <v>58119.148936170212</v>
      </c>
      <c r="L460">
        <v>1.3</v>
      </c>
      <c r="M460">
        <f t="shared" si="47"/>
        <v>44707.037643207856</v>
      </c>
    </row>
    <row r="461" spans="1:46" x14ac:dyDescent="0.2">
      <c r="A461">
        <v>2023</v>
      </c>
      <c r="B461" t="s">
        <v>219</v>
      </c>
      <c r="F461">
        <v>267</v>
      </c>
      <c r="G461" t="s">
        <v>0</v>
      </c>
    </row>
    <row r="462" spans="1:46" x14ac:dyDescent="0.2">
      <c r="A462">
        <v>2023</v>
      </c>
      <c r="B462" t="s">
        <v>224</v>
      </c>
      <c r="F462">
        <v>312</v>
      </c>
      <c r="G462" t="s">
        <v>0</v>
      </c>
      <c r="I462" s="1">
        <v>61795</v>
      </c>
      <c r="K462">
        <f>I462 * (200/F462)</f>
        <v>39612.179487179492</v>
      </c>
      <c r="L462">
        <v>1.3</v>
      </c>
      <c r="M462">
        <f t="shared" si="47"/>
        <v>30470.907297830378</v>
      </c>
    </row>
    <row r="463" spans="1:46" x14ac:dyDescent="0.2">
      <c r="A463">
        <v>2023</v>
      </c>
      <c r="B463" t="s">
        <v>225</v>
      </c>
      <c r="F463">
        <v>307</v>
      </c>
      <c r="G463" t="s">
        <v>0</v>
      </c>
      <c r="I463">
        <v>63795</v>
      </c>
      <c r="K463">
        <f>I463 * (200/F463)</f>
        <v>41560.260586319215</v>
      </c>
      <c r="L463">
        <v>1.3</v>
      </c>
      <c r="M463">
        <f t="shared" si="47"/>
        <v>31969.431220245548</v>
      </c>
    </row>
    <row r="464" spans="1:46" x14ac:dyDescent="0.2">
      <c r="A464">
        <v>2023</v>
      </c>
      <c r="B464" t="s">
        <v>221</v>
      </c>
      <c r="F464">
        <v>318</v>
      </c>
      <c r="G464" t="s">
        <v>0</v>
      </c>
    </row>
    <row r="465" spans="1:19" x14ac:dyDescent="0.2">
      <c r="A465">
        <v>2023</v>
      </c>
      <c r="B465" t="s">
        <v>158</v>
      </c>
      <c r="F465">
        <v>226</v>
      </c>
      <c r="G465" t="s">
        <v>0</v>
      </c>
    </row>
    <row r="466" spans="1:19" x14ac:dyDescent="0.2">
      <c r="A466">
        <v>2023</v>
      </c>
      <c r="B466" t="s">
        <v>236</v>
      </c>
      <c r="F466">
        <v>207</v>
      </c>
      <c r="G466" t="s">
        <v>0</v>
      </c>
      <c r="I466">
        <v>49000</v>
      </c>
      <c r="K466">
        <f>I466 * (200/F466)</f>
        <v>47342.995169082125</v>
      </c>
      <c r="L466">
        <v>1.3</v>
      </c>
      <c r="M466">
        <f t="shared" si="47"/>
        <v>36417.688591601633</v>
      </c>
    </row>
    <row r="467" spans="1:19" x14ac:dyDescent="0.2">
      <c r="A467">
        <v>2023</v>
      </c>
      <c r="B467" t="s">
        <v>237</v>
      </c>
      <c r="F467">
        <v>257</v>
      </c>
      <c r="G467" t="s">
        <v>0</v>
      </c>
    </row>
    <row r="468" spans="1:19" x14ac:dyDescent="0.2">
      <c r="A468">
        <v>2023</v>
      </c>
      <c r="B468" t="s">
        <v>234</v>
      </c>
      <c r="F468">
        <v>308</v>
      </c>
      <c r="G468" t="s">
        <v>0</v>
      </c>
      <c r="H468" s="2"/>
      <c r="I468">
        <v>119300</v>
      </c>
      <c r="J468" s="2"/>
      <c r="K468">
        <f>I468 * (200/F468)</f>
        <v>77467.532467532466</v>
      </c>
      <c r="L468">
        <v>1.3</v>
      </c>
      <c r="M468">
        <f t="shared" si="47"/>
        <v>59590.409590409588</v>
      </c>
      <c r="R468" s="2"/>
      <c r="S468" s="2"/>
    </row>
    <row r="469" spans="1:19" x14ac:dyDescent="0.2">
      <c r="A469">
        <v>2023</v>
      </c>
      <c r="B469" t="s">
        <v>245</v>
      </c>
      <c r="F469">
        <v>324</v>
      </c>
      <c r="G469" t="s">
        <v>0</v>
      </c>
    </row>
    <row r="470" spans="1:19" x14ac:dyDescent="0.2">
      <c r="A470">
        <v>2023</v>
      </c>
      <c r="B470" t="s">
        <v>246</v>
      </c>
      <c r="F470">
        <v>315</v>
      </c>
      <c r="G470" t="s">
        <v>0</v>
      </c>
    </row>
    <row r="471" spans="1:19" x14ac:dyDescent="0.2">
      <c r="A471">
        <v>2023</v>
      </c>
      <c r="B471" t="s">
        <v>165</v>
      </c>
      <c r="F471">
        <v>223</v>
      </c>
      <c r="G471" t="s">
        <v>0</v>
      </c>
      <c r="I471">
        <v>53550</v>
      </c>
      <c r="K471">
        <f>I471 * (200/F471)</f>
        <v>48026.905829596413</v>
      </c>
      <c r="L471">
        <v>1.3</v>
      </c>
      <c r="M471">
        <f t="shared" si="47"/>
        <v>36943.77371507416</v>
      </c>
    </row>
    <row r="472" spans="1:19" x14ac:dyDescent="0.2">
      <c r="A472">
        <v>2023</v>
      </c>
      <c r="B472" t="s">
        <v>250</v>
      </c>
      <c r="F472">
        <v>246</v>
      </c>
      <c r="G472" t="s">
        <v>0</v>
      </c>
    </row>
    <row r="473" spans="1:19" x14ac:dyDescent="0.2">
      <c r="A473">
        <v>2023</v>
      </c>
      <c r="B473" t="s">
        <v>251</v>
      </c>
      <c r="F473">
        <v>305</v>
      </c>
      <c r="G473" t="s">
        <v>0</v>
      </c>
    </row>
    <row r="474" spans="1:19" x14ac:dyDescent="0.2">
      <c r="A474">
        <v>2023</v>
      </c>
      <c r="B474" t="s">
        <v>258</v>
      </c>
      <c r="F474">
        <v>270</v>
      </c>
      <c r="G474" t="s">
        <v>0</v>
      </c>
      <c r="I474">
        <v>59995</v>
      </c>
      <c r="K474">
        <f>I474 * (200/F474)</f>
        <v>44440.740740740737</v>
      </c>
      <c r="L474">
        <v>1.3</v>
      </c>
      <c r="M474">
        <f t="shared" si="47"/>
        <v>34185.185185185182</v>
      </c>
    </row>
    <row r="475" spans="1:19" x14ac:dyDescent="0.2">
      <c r="A475">
        <v>2023</v>
      </c>
      <c r="B475" t="s">
        <v>265</v>
      </c>
      <c r="F475">
        <v>246</v>
      </c>
      <c r="G475" t="s">
        <v>0</v>
      </c>
      <c r="I475">
        <v>134100</v>
      </c>
      <c r="K475">
        <f>I475 * (200/F475)</f>
        <v>109024.39024390244</v>
      </c>
      <c r="L475">
        <v>1.3</v>
      </c>
      <c r="M475">
        <f t="shared" si="47"/>
        <v>83864.91557223264</v>
      </c>
    </row>
    <row r="476" spans="1:19" x14ac:dyDescent="0.2">
      <c r="A476">
        <v>2023</v>
      </c>
      <c r="B476" t="s">
        <v>264</v>
      </c>
      <c r="F476">
        <v>305</v>
      </c>
      <c r="G476" t="s">
        <v>0</v>
      </c>
    </row>
    <row r="477" spans="1:19" x14ac:dyDescent="0.2">
      <c r="A477">
        <v>2023</v>
      </c>
      <c r="B477" t="s">
        <v>261</v>
      </c>
      <c r="F477">
        <v>296</v>
      </c>
      <c r="G477" t="s">
        <v>0</v>
      </c>
      <c r="I477">
        <v>119300</v>
      </c>
      <c r="K477">
        <f>I477 * (200/F477)</f>
        <v>80608.108108108107</v>
      </c>
      <c r="L477">
        <v>1.3</v>
      </c>
      <c r="M477">
        <f t="shared" si="47"/>
        <v>62006.237006237003</v>
      </c>
    </row>
    <row r="478" spans="1:19" x14ac:dyDescent="0.2">
      <c r="A478">
        <v>2023</v>
      </c>
      <c r="B478" t="s">
        <v>266</v>
      </c>
      <c r="F478">
        <v>208</v>
      </c>
      <c r="G478" t="s">
        <v>0</v>
      </c>
      <c r="I478">
        <v>86700</v>
      </c>
      <c r="K478">
        <f>I478 * (200/F478)</f>
        <v>83365.384615384624</v>
      </c>
      <c r="L478">
        <v>1.3</v>
      </c>
      <c r="M478">
        <f t="shared" si="47"/>
        <v>64127.218934911245</v>
      </c>
    </row>
    <row r="479" spans="1:19" x14ac:dyDescent="0.2">
      <c r="A479">
        <v>2023</v>
      </c>
      <c r="B479" t="s">
        <v>267</v>
      </c>
      <c r="F479">
        <v>260</v>
      </c>
      <c r="G479" t="s">
        <v>0</v>
      </c>
    </row>
    <row r="480" spans="1:19" x14ac:dyDescent="0.2">
      <c r="A480">
        <v>2023</v>
      </c>
      <c r="B480" t="s">
        <v>268</v>
      </c>
      <c r="F480">
        <v>206</v>
      </c>
      <c r="G480" t="s">
        <v>0</v>
      </c>
      <c r="I480">
        <v>106500</v>
      </c>
      <c r="K480">
        <f>I480 * (200/F480)</f>
        <v>103398.05825242719</v>
      </c>
      <c r="L480">
        <v>1.3</v>
      </c>
      <c r="M480">
        <f t="shared" si="47"/>
        <v>79536.967886482453</v>
      </c>
    </row>
    <row r="481" spans="1:46" x14ac:dyDescent="0.2">
      <c r="A481">
        <v>2023</v>
      </c>
      <c r="B481" t="s">
        <v>253</v>
      </c>
      <c r="F481">
        <v>238</v>
      </c>
      <c r="G481" t="s">
        <v>0</v>
      </c>
      <c r="H481" s="2"/>
      <c r="I481">
        <v>104900</v>
      </c>
      <c r="J481" s="2"/>
      <c r="K481">
        <f>I481 * (200/F481)</f>
        <v>88151.26050420168</v>
      </c>
      <c r="L481">
        <v>1.3</v>
      </c>
      <c r="M481">
        <f t="shared" si="47"/>
        <v>67808.661926308981</v>
      </c>
      <c r="R481" s="2"/>
      <c r="S481" s="2"/>
    </row>
    <row r="482" spans="1:46" x14ac:dyDescent="0.2">
      <c r="A482">
        <v>2023</v>
      </c>
      <c r="B482" t="s">
        <v>270</v>
      </c>
      <c r="F482">
        <v>242</v>
      </c>
      <c r="G482" t="s">
        <v>0</v>
      </c>
    </row>
    <row r="483" spans="1:46" x14ac:dyDescent="0.2">
      <c r="A483">
        <v>2023</v>
      </c>
      <c r="B483" t="s">
        <v>272</v>
      </c>
      <c r="F483">
        <v>238</v>
      </c>
      <c r="G483" t="s">
        <v>0</v>
      </c>
      <c r="I483">
        <v>153300</v>
      </c>
      <c r="K483">
        <f>I483 * (200/F483)</f>
        <v>128823.52941176471</v>
      </c>
      <c r="L483">
        <v>1.3</v>
      </c>
      <c r="M483">
        <f t="shared" si="47"/>
        <v>99095.022624434394</v>
      </c>
    </row>
    <row r="484" spans="1:46" x14ac:dyDescent="0.2">
      <c r="A484">
        <v>2023</v>
      </c>
      <c r="B484" t="s">
        <v>254</v>
      </c>
      <c r="F484">
        <v>232</v>
      </c>
      <c r="G484" t="s">
        <v>0</v>
      </c>
      <c r="I484">
        <v>143900</v>
      </c>
      <c r="K484">
        <f>I484 * (200/F484)</f>
        <v>124051.72413793103</v>
      </c>
      <c r="L484">
        <v>1.3</v>
      </c>
      <c r="M484">
        <f t="shared" si="47"/>
        <v>95424.403183023867</v>
      </c>
    </row>
    <row r="485" spans="1:46" x14ac:dyDescent="0.2">
      <c r="A485">
        <v>2023</v>
      </c>
      <c r="B485" t="s">
        <v>277</v>
      </c>
      <c r="F485">
        <v>191</v>
      </c>
      <c r="G485" t="s">
        <v>0</v>
      </c>
      <c r="I485">
        <v>56000</v>
      </c>
      <c r="K485">
        <f>I485 * (200/F485)</f>
        <v>58638.743455497381</v>
      </c>
      <c r="L485">
        <v>1.3</v>
      </c>
      <c r="M485">
        <f t="shared" si="47"/>
        <v>45106.725734997985</v>
      </c>
    </row>
    <row r="486" spans="1:46" s="2" customFormat="1" x14ac:dyDescent="0.2">
      <c r="A486">
        <v>2023</v>
      </c>
      <c r="B486" t="s">
        <v>278</v>
      </c>
      <c r="C486"/>
      <c r="D486"/>
      <c r="E486"/>
      <c r="F486">
        <v>235</v>
      </c>
      <c r="G486" t="s">
        <v>0</v>
      </c>
      <c r="H486"/>
      <c r="I486">
        <v>97700</v>
      </c>
      <c r="J486"/>
      <c r="K486">
        <f>I486 * (200/F486)</f>
        <v>83148.936170212764</v>
      </c>
      <c r="L486">
        <v>1.3</v>
      </c>
      <c r="M486">
        <f t="shared" si="47"/>
        <v>63960.720130932896</v>
      </c>
      <c r="N486"/>
      <c r="O486"/>
      <c r="P486"/>
      <c r="Q486"/>
      <c r="R486"/>
      <c r="S486"/>
      <c r="AO486"/>
      <c r="AP486"/>
      <c r="AQ486"/>
      <c r="AR486"/>
      <c r="AS486"/>
      <c r="AT486"/>
    </row>
    <row r="487" spans="1:46" x14ac:dyDescent="0.2">
      <c r="A487">
        <v>2023</v>
      </c>
      <c r="B487" t="s">
        <v>279</v>
      </c>
      <c r="F487">
        <v>233</v>
      </c>
      <c r="G487" t="s">
        <v>0</v>
      </c>
      <c r="I487">
        <v>136000</v>
      </c>
      <c r="K487">
        <f>I487 * (200/F487)</f>
        <v>116738.19742489271</v>
      </c>
      <c r="L487">
        <v>1.3</v>
      </c>
      <c r="M487">
        <f t="shared" si="47"/>
        <v>89798.613403763622</v>
      </c>
    </row>
    <row r="488" spans="1:46" x14ac:dyDescent="0.2">
      <c r="A488">
        <v>2023</v>
      </c>
      <c r="B488" t="s">
        <v>281</v>
      </c>
      <c r="F488">
        <v>235</v>
      </c>
      <c r="G488" t="s">
        <v>0</v>
      </c>
    </row>
    <row r="489" spans="1:46" x14ac:dyDescent="0.2">
      <c r="A489">
        <v>2023</v>
      </c>
      <c r="B489" t="s">
        <v>283</v>
      </c>
      <c r="F489">
        <v>227</v>
      </c>
      <c r="G489" t="s">
        <v>0</v>
      </c>
      <c r="I489">
        <v>67300</v>
      </c>
      <c r="K489">
        <f>I489 * (200/F489)</f>
        <v>59295.154185022024</v>
      </c>
      <c r="L489">
        <v>1.3</v>
      </c>
      <c r="M489">
        <f t="shared" si="47"/>
        <v>45611.657065401552</v>
      </c>
    </row>
    <row r="490" spans="1:46" x14ac:dyDescent="0.2">
      <c r="A490">
        <v>2023</v>
      </c>
      <c r="B490" t="s">
        <v>263</v>
      </c>
      <c r="F490">
        <v>206</v>
      </c>
      <c r="G490" t="s">
        <v>0</v>
      </c>
      <c r="H490" s="2"/>
      <c r="I490">
        <v>52900</v>
      </c>
      <c r="J490" s="2"/>
      <c r="K490">
        <f>I490 * (200/F490)</f>
        <v>51359.223300970873</v>
      </c>
      <c r="L490">
        <v>1.3</v>
      </c>
      <c r="M490">
        <f t="shared" si="47"/>
        <v>39507.094846900669</v>
      </c>
      <c r="R490" s="2"/>
      <c r="S490" s="2"/>
    </row>
    <row r="491" spans="1:46" x14ac:dyDescent="0.2">
      <c r="A491">
        <v>2023</v>
      </c>
      <c r="B491" t="s">
        <v>287</v>
      </c>
      <c r="F491">
        <v>233</v>
      </c>
      <c r="G491" t="s">
        <v>0</v>
      </c>
      <c r="I491">
        <v>155900</v>
      </c>
      <c r="K491">
        <f>I491 * (200/F491)</f>
        <v>133819.7424892704</v>
      </c>
      <c r="L491">
        <v>1.3</v>
      </c>
      <c r="M491">
        <f t="shared" si="47"/>
        <v>102938.26345328492</v>
      </c>
    </row>
    <row r="492" spans="1:46" x14ac:dyDescent="0.2">
      <c r="A492">
        <v>2023</v>
      </c>
      <c r="B492" t="s">
        <v>289</v>
      </c>
      <c r="F492">
        <v>226</v>
      </c>
      <c r="G492" t="s">
        <v>0</v>
      </c>
      <c r="I492">
        <v>70800</v>
      </c>
      <c r="K492">
        <f>I492 * (200/F492)</f>
        <v>62654.867256637168</v>
      </c>
      <c r="L492">
        <v>1.3</v>
      </c>
      <c r="M492">
        <f t="shared" si="47"/>
        <v>48196.051735874746</v>
      </c>
    </row>
    <row r="493" spans="1:46" x14ac:dyDescent="0.2">
      <c r="A493">
        <v>2023</v>
      </c>
      <c r="B493" t="s">
        <v>292</v>
      </c>
      <c r="F493">
        <v>352</v>
      </c>
      <c r="G493" t="s">
        <v>0</v>
      </c>
    </row>
    <row r="494" spans="1:46" x14ac:dyDescent="0.2">
      <c r="A494">
        <v>2023</v>
      </c>
      <c r="B494" t="s">
        <v>293</v>
      </c>
      <c r="F494">
        <v>352</v>
      </c>
      <c r="G494" t="s">
        <v>0</v>
      </c>
    </row>
    <row r="495" spans="1:46" x14ac:dyDescent="0.2">
      <c r="A495">
        <v>2023</v>
      </c>
      <c r="B495" t="s">
        <v>294</v>
      </c>
      <c r="F495">
        <v>352</v>
      </c>
      <c r="G495" t="s">
        <v>0</v>
      </c>
    </row>
    <row r="496" spans="1:46" x14ac:dyDescent="0.2">
      <c r="A496">
        <v>2023</v>
      </c>
      <c r="B496" t="s">
        <v>295</v>
      </c>
      <c r="F496">
        <v>352</v>
      </c>
      <c r="G496" t="s">
        <v>0</v>
      </c>
    </row>
    <row r="497" spans="1:46" x14ac:dyDescent="0.2">
      <c r="A497">
        <v>2023</v>
      </c>
      <c r="B497" t="s">
        <v>296</v>
      </c>
      <c r="F497">
        <v>285</v>
      </c>
      <c r="G497" t="s">
        <v>0</v>
      </c>
    </row>
    <row r="498" spans="1:46" x14ac:dyDescent="0.2">
      <c r="A498">
        <v>2023</v>
      </c>
      <c r="B498" t="s">
        <v>297</v>
      </c>
      <c r="F498">
        <v>230</v>
      </c>
      <c r="G498" t="s">
        <v>0</v>
      </c>
    </row>
    <row r="499" spans="1:46" x14ac:dyDescent="0.2">
      <c r="A499">
        <v>2023</v>
      </c>
      <c r="B499" t="s">
        <v>299</v>
      </c>
      <c r="F499">
        <v>225</v>
      </c>
      <c r="G499" t="s">
        <v>0</v>
      </c>
      <c r="I499">
        <v>74000</v>
      </c>
      <c r="K499">
        <f>I499 * (200/F499)</f>
        <v>65777.777777777781</v>
      </c>
      <c r="L499">
        <v>1.3</v>
      </c>
      <c r="M499">
        <f t="shared" si="47"/>
        <v>50598.290598290601</v>
      </c>
    </row>
    <row r="500" spans="1:46" x14ac:dyDescent="0.2">
      <c r="A500">
        <v>2023</v>
      </c>
      <c r="B500" t="s">
        <v>300</v>
      </c>
      <c r="F500">
        <v>274</v>
      </c>
      <c r="G500" t="s">
        <v>0</v>
      </c>
      <c r="I500">
        <v>108900</v>
      </c>
      <c r="K500">
        <f>I500 * (200/F500)</f>
        <v>79489.051094890514</v>
      </c>
      <c r="L500">
        <v>1.3</v>
      </c>
      <c r="M500">
        <f t="shared" si="47"/>
        <v>61145.423919146546</v>
      </c>
    </row>
    <row r="501" spans="1:46" x14ac:dyDescent="0.2">
      <c r="A501">
        <v>2023</v>
      </c>
      <c r="B501" t="s">
        <v>302</v>
      </c>
      <c r="F501">
        <v>285</v>
      </c>
      <c r="G501" t="s">
        <v>0</v>
      </c>
    </row>
    <row r="502" spans="1:46" s="2" customFormat="1" x14ac:dyDescent="0.2">
      <c r="A502">
        <v>2023</v>
      </c>
      <c r="B502" t="s">
        <v>303</v>
      </c>
      <c r="C502"/>
      <c r="D502"/>
      <c r="E502"/>
      <c r="F502">
        <v>288</v>
      </c>
      <c r="G502" t="s">
        <v>0</v>
      </c>
      <c r="H502"/>
      <c r="I502">
        <v>108900</v>
      </c>
      <c r="J502"/>
      <c r="K502">
        <f>I502 * (200/F502)</f>
        <v>75625</v>
      </c>
      <c r="L502">
        <v>1.3</v>
      </c>
      <c r="M502">
        <f t="shared" si="47"/>
        <v>58173.076923076922</v>
      </c>
      <c r="N502"/>
      <c r="O502"/>
      <c r="P502"/>
      <c r="Q502"/>
      <c r="R502"/>
      <c r="S502"/>
    </row>
    <row r="503" spans="1:46" x14ac:dyDescent="0.2">
      <c r="A503">
        <v>2023</v>
      </c>
      <c r="B503" s="4" t="s">
        <v>308</v>
      </c>
      <c r="F503">
        <v>341</v>
      </c>
      <c r="G503" t="s">
        <v>0</v>
      </c>
    </row>
    <row r="504" spans="1:46" x14ac:dyDescent="0.2">
      <c r="A504">
        <v>2023</v>
      </c>
      <c r="B504" s="4" t="s">
        <v>309</v>
      </c>
      <c r="F504">
        <v>341</v>
      </c>
      <c r="G504" t="s">
        <v>0</v>
      </c>
    </row>
    <row r="505" spans="1:46" x14ac:dyDescent="0.2">
      <c r="A505">
        <v>2023</v>
      </c>
      <c r="B505" s="4" t="s">
        <v>310</v>
      </c>
      <c r="F505">
        <v>217</v>
      </c>
      <c r="G505" t="s">
        <v>0</v>
      </c>
    </row>
    <row r="506" spans="1:46" x14ac:dyDescent="0.2">
      <c r="A506">
        <v>2023</v>
      </c>
      <c r="B506" s="4" t="s">
        <v>313</v>
      </c>
      <c r="F506">
        <v>341</v>
      </c>
      <c r="G506" t="s">
        <v>0</v>
      </c>
    </row>
    <row r="507" spans="1:46" x14ac:dyDescent="0.2">
      <c r="A507">
        <v>2023</v>
      </c>
      <c r="B507" s="4" t="s">
        <v>314</v>
      </c>
      <c r="F507">
        <v>341</v>
      </c>
      <c r="G507" t="s">
        <v>0</v>
      </c>
    </row>
    <row r="508" spans="1:46" x14ac:dyDescent="0.2">
      <c r="A508">
        <v>2023</v>
      </c>
      <c r="B508" s="4" t="s">
        <v>316</v>
      </c>
      <c r="F508">
        <v>222</v>
      </c>
      <c r="G508" t="s">
        <v>0</v>
      </c>
      <c r="I508">
        <v>187400</v>
      </c>
      <c r="K508">
        <f>I508 * (200/F508)</f>
        <v>168828.82882882882</v>
      </c>
      <c r="L508">
        <v>1.3</v>
      </c>
      <c r="M508">
        <f t="shared" si="47"/>
        <v>129868.32986832985</v>
      </c>
    </row>
    <row r="509" spans="1:46" x14ac:dyDescent="0.2">
      <c r="A509">
        <v>2023</v>
      </c>
      <c r="B509" s="4" t="s">
        <v>317</v>
      </c>
      <c r="F509">
        <v>222</v>
      </c>
      <c r="G509" t="s">
        <v>0</v>
      </c>
      <c r="I509">
        <v>190000</v>
      </c>
      <c r="K509">
        <f>I509 * (200/F509)</f>
        <v>171171.17117117118</v>
      </c>
      <c r="L509">
        <v>1.3</v>
      </c>
      <c r="M509">
        <f t="shared" si="47"/>
        <v>131670.13167013167</v>
      </c>
    </row>
    <row r="510" spans="1:46" x14ac:dyDescent="0.2">
      <c r="A510">
        <v>2023</v>
      </c>
      <c r="B510" t="s">
        <v>319</v>
      </c>
      <c r="F510">
        <v>212</v>
      </c>
      <c r="G510" t="s">
        <v>0</v>
      </c>
    </row>
    <row r="511" spans="1:46" s="2" customFormat="1" x14ac:dyDescent="0.2">
      <c r="A511">
        <v>2023</v>
      </c>
      <c r="B511" t="s">
        <v>323</v>
      </c>
      <c r="C511"/>
      <c r="D511"/>
      <c r="E511"/>
      <c r="F511">
        <v>328</v>
      </c>
      <c r="G511" t="s">
        <v>0</v>
      </c>
      <c r="H511"/>
      <c r="I511"/>
      <c r="J511"/>
      <c r="K511"/>
      <c r="L511"/>
      <c r="M511"/>
      <c r="N511"/>
      <c r="O511"/>
      <c r="P511"/>
      <c r="Q511"/>
      <c r="R511"/>
      <c r="S511"/>
      <c r="AO511"/>
      <c r="AP511"/>
      <c r="AQ511"/>
      <c r="AR511"/>
      <c r="AS511"/>
      <c r="AT511"/>
    </row>
    <row r="512" spans="1:46" s="2" customFormat="1" x14ac:dyDescent="0.2">
      <c r="A512">
        <v>2023</v>
      </c>
      <c r="B512" t="s">
        <v>325</v>
      </c>
      <c r="C512"/>
      <c r="D512"/>
      <c r="E512"/>
      <c r="F512">
        <v>208</v>
      </c>
      <c r="G512" t="s">
        <v>0</v>
      </c>
      <c r="H512"/>
      <c r="I512" s="1">
        <v>88200</v>
      </c>
      <c r="J512"/>
      <c r="K512">
        <f>I512 * (200/F512)</f>
        <v>84807.692307692312</v>
      </c>
      <c r="L512">
        <v>1.3</v>
      </c>
      <c r="M512">
        <f t="shared" si="47"/>
        <v>65236.686390532544</v>
      </c>
      <c r="N512"/>
      <c r="O512"/>
      <c r="P512"/>
      <c r="Q512"/>
      <c r="R512"/>
      <c r="S512"/>
      <c r="AO512"/>
      <c r="AP512"/>
      <c r="AQ512"/>
      <c r="AR512"/>
      <c r="AS512"/>
      <c r="AT512"/>
    </row>
    <row r="513" spans="1:46" x14ac:dyDescent="0.2">
      <c r="A513">
        <v>2023</v>
      </c>
      <c r="B513" t="s">
        <v>331</v>
      </c>
      <c r="F513">
        <v>321</v>
      </c>
      <c r="G513" t="s">
        <v>0</v>
      </c>
    </row>
    <row r="514" spans="1:46" x14ac:dyDescent="0.2">
      <c r="A514">
        <v>2023</v>
      </c>
      <c r="B514" t="s">
        <v>332</v>
      </c>
      <c r="F514">
        <v>320</v>
      </c>
      <c r="G514" t="s">
        <v>0</v>
      </c>
    </row>
    <row r="515" spans="1:46" x14ac:dyDescent="0.2">
      <c r="A515">
        <v>2023</v>
      </c>
      <c r="B515" t="s">
        <v>336</v>
      </c>
      <c r="F515">
        <v>240</v>
      </c>
      <c r="G515" t="s">
        <v>0</v>
      </c>
    </row>
    <row r="516" spans="1:46" x14ac:dyDescent="0.2">
      <c r="A516">
        <v>2023</v>
      </c>
      <c r="B516" t="s">
        <v>337</v>
      </c>
      <c r="F516">
        <v>303</v>
      </c>
      <c r="G516" t="s">
        <v>0</v>
      </c>
    </row>
    <row r="517" spans="1:46" x14ac:dyDescent="0.2">
      <c r="A517">
        <v>2023</v>
      </c>
      <c r="B517" t="s">
        <v>338</v>
      </c>
      <c r="F517">
        <v>303</v>
      </c>
      <c r="G517" t="s">
        <v>0</v>
      </c>
    </row>
    <row r="518" spans="1:46" s="2" customFormat="1" x14ac:dyDescent="0.2">
      <c r="A518">
        <v>2023</v>
      </c>
      <c r="B518" t="s">
        <v>339</v>
      </c>
      <c r="C518"/>
      <c r="D518"/>
      <c r="E518"/>
      <c r="F518">
        <v>307</v>
      </c>
      <c r="G518" t="s">
        <v>0</v>
      </c>
      <c r="H518"/>
      <c r="I518"/>
      <c r="J518"/>
      <c r="K518"/>
      <c r="L518"/>
      <c r="M518"/>
      <c r="N518"/>
      <c r="O518"/>
      <c r="P518"/>
      <c r="Q518"/>
      <c r="R518"/>
      <c r="S518"/>
    </row>
    <row r="519" spans="1:46" x14ac:dyDescent="0.2">
      <c r="A519">
        <v>2023</v>
      </c>
      <c r="B519" t="s">
        <v>340</v>
      </c>
      <c r="F519">
        <v>307</v>
      </c>
      <c r="G519" t="s">
        <v>0</v>
      </c>
    </row>
    <row r="520" spans="1:46" x14ac:dyDescent="0.2">
      <c r="A520">
        <v>2023</v>
      </c>
      <c r="B520" t="s">
        <v>342</v>
      </c>
      <c r="F520">
        <v>300</v>
      </c>
      <c r="G520" t="s">
        <v>0</v>
      </c>
      <c r="I520" s="1">
        <v>91995</v>
      </c>
      <c r="K520">
        <f>I520 * (200/F520)</f>
        <v>61330</v>
      </c>
      <c r="L520">
        <v>1.3</v>
      </c>
      <c r="M520">
        <f t="shared" ref="M520:M577" si="48">K520/L520</f>
        <v>47176.923076923078</v>
      </c>
    </row>
    <row r="521" spans="1:46" x14ac:dyDescent="0.2">
      <c r="A521">
        <v>2023</v>
      </c>
      <c r="B521" t="s">
        <v>344</v>
      </c>
      <c r="F521">
        <v>185</v>
      </c>
      <c r="G521" t="s">
        <v>0</v>
      </c>
      <c r="I521" s="1">
        <v>90800</v>
      </c>
      <c r="K521">
        <f>I521 * (200/F521)</f>
        <v>98162.162162162174</v>
      </c>
      <c r="L521">
        <v>1.3</v>
      </c>
      <c r="M521">
        <f t="shared" si="48"/>
        <v>75509.355509355519</v>
      </c>
    </row>
    <row r="522" spans="1:46" x14ac:dyDescent="0.2">
      <c r="A522">
        <v>2023</v>
      </c>
      <c r="B522" t="s">
        <v>345</v>
      </c>
      <c r="F522">
        <v>289</v>
      </c>
      <c r="G522" t="s">
        <v>0</v>
      </c>
      <c r="I522" s="1">
        <v>78000</v>
      </c>
      <c r="K522">
        <f>I522 * (200/F522)</f>
        <v>53979.238754325255</v>
      </c>
      <c r="L522">
        <v>1.3</v>
      </c>
      <c r="M522">
        <f t="shared" si="48"/>
        <v>41522.491349480966</v>
      </c>
    </row>
    <row r="523" spans="1:46" x14ac:dyDescent="0.2">
      <c r="A523">
        <v>2023</v>
      </c>
      <c r="B523" t="s">
        <v>346</v>
      </c>
      <c r="F523">
        <v>289</v>
      </c>
      <c r="G523" t="s">
        <v>0</v>
      </c>
      <c r="I523" s="1">
        <v>73000</v>
      </c>
      <c r="K523">
        <f>I523 * (200/F523)</f>
        <v>50519.031141868509</v>
      </c>
      <c r="L523">
        <v>1.3</v>
      </c>
      <c r="M523">
        <f t="shared" si="48"/>
        <v>38860.793186052695</v>
      </c>
    </row>
    <row r="524" spans="1:46" s="2" customFormat="1" x14ac:dyDescent="0.2">
      <c r="A524">
        <v>2023</v>
      </c>
      <c r="B524" t="s">
        <v>347</v>
      </c>
      <c r="C524"/>
      <c r="D524"/>
      <c r="E524"/>
      <c r="F524">
        <v>274</v>
      </c>
      <c r="G524" t="s">
        <v>0</v>
      </c>
      <c r="H524"/>
      <c r="I524"/>
      <c r="J524"/>
      <c r="K524"/>
      <c r="L524"/>
      <c r="M524"/>
      <c r="N524"/>
      <c r="O524"/>
      <c r="P524"/>
      <c r="Q524"/>
      <c r="R524"/>
      <c r="S524"/>
      <c r="AO524"/>
      <c r="AP524"/>
      <c r="AQ524"/>
      <c r="AR524"/>
      <c r="AS524"/>
      <c r="AT524"/>
    </row>
    <row r="525" spans="1:46" x14ac:dyDescent="0.2">
      <c r="A525">
        <v>2023</v>
      </c>
      <c r="B525" t="s">
        <v>349</v>
      </c>
      <c r="F525">
        <v>181</v>
      </c>
      <c r="G525" t="s">
        <v>0</v>
      </c>
      <c r="I525" s="1">
        <v>88200</v>
      </c>
      <c r="K525">
        <f>I525 * (200/F525)</f>
        <v>97458.563535911613</v>
      </c>
      <c r="L525">
        <v>1.3</v>
      </c>
      <c r="M525">
        <f t="shared" si="48"/>
        <v>74968.125796855078</v>
      </c>
    </row>
    <row r="526" spans="1:46" x14ac:dyDescent="0.2">
      <c r="A526">
        <v>2023</v>
      </c>
      <c r="B526" t="s">
        <v>360</v>
      </c>
      <c r="F526">
        <v>174</v>
      </c>
      <c r="G526" t="s">
        <v>0</v>
      </c>
    </row>
    <row r="527" spans="1:46" x14ac:dyDescent="0.2">
      <c r="A527">
        <v>2024</v>
      </c>
      <c r="B527" t="s">
        <v>3</v>
      </c>
      <c r="F527">
        <v>361</v>
      </c>
      <c r="G527" t="s">
        <v>0</v>
      </c>
      <c r="I527" s="1">
        <v>38615</v>
      </c>
      <c r="K527">
        <f>I527 * (200/F527)</f>
        <v>21393.351800554017</v>
      </c>
      <c r="L527">
        <f>$P$527</f>
        <v>1.36</v>
      </c>
      <c r="M527">
        <f t="shared" si="48"/>
        <v>15730.405735701483</v>
      </c>
      <c r="P527">
        <v>1.36</v>
      </c>
      <c r="AO527" s="2"/>
      <c r="AP527" s="2"/>
      <c r="AQ527" s="2"/>
      <c r="AR527" s="2"/>
      <c r="AS527" s="2"/>
      <c r="AT527" s="2"/>
    </row>
    <row r="528" spans="1:46" x14ac:dyDescent="0.2">
      <c r="A528">
        <v>2024</v>
      </c>
      <c r="B528" t="s">
        <v>6</v>
      </c>
      <c r="F528">
        <v>419</v>
      </c>
      <c r="G528" t="s">
        <v>0</v>
      </c>
      <c r="AO528" s="2"/>
      <c r="AP528" s="2"/>
      <c r="AQ528" s="2"/>
      <c r="AR528" s="2"/>
      <c r="AS528" s="2"/>
      <c r="AT528" s="2"/>
    </row>
    <row r="529" spans="1:46" x14ac:dyDescent="0.2">
      <c r="A529">
        <v>2024</v>
      </c>
      <c r="B529" t="s">
        <v>8</v>
      </c>
      <c r="F529">
        <v>240</v>
      </c>
      <c r="G529" t="s">
        <v>0</v>
      </c>
      <c r="I529" s="1">
        <v>37500</v>
      </c>
      <c r="K529">
        <f>I529 * (200/F529)</f>
        <v>31250</v>
      </c>
      <c r="L529">
        <f t="shared" ref="L529:L590" si="49">$P$527</f>
        <v>1.36</v>
      </c>
      <c r="M529">
        <f t="shared" si="48"/>
        <v>22977.941176470587</v>
      </c>
    </row>
    <row r="530" spans="1:46" x14ac:dyDescent="0.2">
      <c r="A530">
        <v>2024</v>
      </c>
      <c r="B530" t="s">
        <v>15</v>
      </c>
      <c r="F530">
        <v>394</v>
      </c>
      <c r="G530" t="s">
        <v>0</v>
      </c>
    </row>
    <row r="531" spans="1:46" x14ac:dyDescent="0.2">
      <c r="A531">
        <v>2024</v>
      </c>
      <c r="B531" t="s">
        <v>25</v>
      </c>
      <c r="F531">
        <v>316</v>
      </c>
      <c r="G531" t="s">
        <v>0</v>
      </c>
    </row>
    <row r="532" spans="1:46" x14ac:dyDescent="0.2">
      <c r="A532">
        <v>2024</v>
      </c>
      <c r="B532" t="s">
        <v>38</v>
      </c>
      <c r="F532">
        <v>276</v>
      </c>
      <c r="G532" t="s">
        <v>0</v>
      </c>
      <c r="I532" s="1">
        <v>52200</v>
      </c>
      <c r="K532">
        <f>I532 * (200/F532)</f>
        <v>37826.086956521736</v>
      </c>
      <c r="L532">
        <f t="shared" si="49"/>
        <v>1.36</v>
      </c>
      <c r="M532">
        <f t="shared" si="48"/>
        <v>27813.299232736568</v>
      </c>
    </row>
    <row r="533" spans="1:46" x14ac:dyDescent="0.2">
      <c r="A533">
        <v>2024</v>
      </c>
      <c r="B533" t="s">
        <v>46</v>
      </c>
      <c r="F533">
        <v>232</v>
      </c>
      <c r="G533" t="s">
        <v>0</v>
      </c>
    </row>
    <row r="534" spans="1:46" x14ac:dyDescent="0.2">
      <c r="A534">
        <v>2024</v>
      </c>
      <c r="B534" t="s">
        <v>47</v>
      </c>
      <c r="F534">
        <v>310</v>
      </c>
      <c r="G534" t="s">
        <v>0</v>
      </c>
      <c r="AO534" s="2"/>
      <c r="AP534" s="2"/>
      <c r="AQ534" s="2"/>
      <c r="AR534" s="2"/>
      <c r="AS534" s="2"/>
      <c r="AT534" s="2"/>
    </row>
    <row r="535" spans="1:46" x14ac:dyDescent="0.2">
      <c r="A535">
        <v>2024</v>
      </c>
      <c r="B535" t="s">
        <v>49</v>
      </c>
      <c r="F535">
        <v>305</v>
      </c>
      <c r="G535" t="s">
        <v>0</v>
      </c>
      <c r="I535">
        <v>43565</v>
      </c>
      <c r="K535">
        <f>I535 * (200/F535)</f>
        <v>28567.213114754097</v>
      </c>
      <c r="L535">
        <f t="shared" si="49"/>
        <v>1.36</v>
      </c>
      <c r="M535">
        <f t="shared" si="48"/>
        <v>21005.303760848597</v>
      </c>
    </row>
    <row r="536" spans="1:46" x14ac:dyDescent="0.2">
      <c r="A536">
        <v>2024</v>
      </c>
      <c r="B536" t="s">
        <v>51</v>
      </c>
      <c r="F536">
        <v>261</v>
      </c>
      <c r="G536" t="s">
        <v>0</v>
      </c>
      <c r="I536" s="1">
        <v>37300</v>
      </c>
      <c r="K536">
        <f>I536 * (200/F536)</f>
        <v>28582.375478927202</v>
      </c>
      <c r="L536">
        <f t="shared" si="49"/>
        <v>1.36</v>
      </c>
      <c r="M536">
        <f t="shared" si="48"/>
        <v>21016.452558034707</v>
      </c>
    </row>
    <row r="537" spans="1:46" x14ac:dyDescent="0.2">
      <c r="A537">
        <v>2024</v>
      </c>
      <c r="B537" t="s">
        <v>62</v>
      </c>
      <c r="F537">
        <v>320</v>
      </c>
      <c r="G537" t="s">
        <v>0</v>
      </c>
    </row>
    <row r="538" spans="1:46" x14ac:dyDescent="0.2">
      <c r="A538">
        <v>2024</v>
      </c>
      <c r="B538" t="s">
        <v>63</v>
      </c>
      <c r="F538">
        <v>303</v>
      </c>
      <c r="G538" t="s">
        <v>0</v>
      </c>
    </row>
    <row r="539" spans="1:46" x14ac:dyDescent="0.2">
      <c r="A539">
        <v>2024</v>
      </c>
      <c r="B539" t="s">
        <v>70</v>
      </c>
      <c r="F539">
        <v>253</v>
      </c>
      <c r="G539" t="s">
        <v>0</v>
      </c>
      <c r="I539" s="1">
        <v>39600</v>
      </c>
      <c r="K539">
        <f>I539 * (200/F539)</f>
        <v>31304.347826086956</v>
      </c>
      <c r="L539">
        <f t="shared" si="49"/>
        <v>1.36</v>
      </c>
      <c r="M539">
        <f t="shared" si="48"/>
        <v>23017.902813299232</v>
      </c>
    </row>
    <row r="540" spans="1:46" x14ac:dyDescent="0.2">
      <c r="A540">
        <v>2024</v>
      </c>
      <c r="B540" t="s">
        <v>73</v>
      </c>
      <c r="F540">
        <v>291</v>
      </c>
      <c r="G540" t="s">
        <v>0</v>
      </c>
      <c r="I540" s="1">
        <v>46000</v>
      </c>
      <c r="K540">
        <f>I540 * (200/F540)</f>
        <v>31615.12027491409</v>
      </c>
      <c r="L540">
        <f t="shared" si="49"/>
        <v>1.36</v>
      </c>
      <c r="M540">
        <f t="shared" si="48"/>
        <v>23246.411966848595</v>
      </c>
      <c r="AO540" s="2"/>
      <c r="AP540" s="2"/>
      <c r="AQ540" s="2"/>
      <c r="AR540" s="2"/>
      <c r="AS540" s="2"/>
      <c r="AT540" s="2"/>
    </row>
    <row r="541" spans="1:46" x14ac:dyDescent="0.2">
      <c r="A541">
        <v>2024</v>
      </c>
      <c r="B541" t="s">
        <v>78</v>
      </c>
      <c r="F541">
        <v>294</v>
      </c>
      <c r="G541" t="s">
        <v>0</v>
      </c>
      <c r="I541" s="1">
        <v>52000</v>
      </c>
      <c r="K541">
        <f>I541 * (200/F541)</f>
        <v>35374.149659863942</v>
      </c>
      <c r="L541">
        <f t="shared" si="49"/>
        <v>1.36</v>
      </c>
      <c r="M541">
        <f t="shared" si="48"/>
        <v>26010.404161664661</v>
      </c>
    </row>
    <row r="542" spans="1:46" x14ac:dyDescent="0.2">
      <c r="A542">
        <v>2024</v>
      </c>
      <c r="B542" t="s">
        <v>81</v>
      </c>
      <c r="F542">
        <v>149</v>
      </c>
      <c r="G542" t="s">
        <v>0</v>
      </c>
      <c r="I542" s="1">
        <v>28140</v>
      </c>
      <c r="K542">
        <f>I542 * (200/F542)</f>
        <v>37771.812080536918</v>
      </c>
      <c r="L542">
        <f t="shared" si="49"/>
        <v>1.36</v>
      </c>
      <c r="M542">
        <f t="shared" si="48"/>
        <v>27773.391235688909</v>
      </c>
    </row>
    <row r="543" spans="1:46" x14ac:dyDescent="0.2">
      <c r="A543">
        <v>2024</v>
      </c>
      <c r="B543" t="s">
        <v>82</v>
      </c>
      <c r="F543">
        <v>307</v>
      </c>
      <c r="G543" t="s">
        <v>0</v>
      </c>
    </row>
    <row r="544" spans="1:46" x14ac:dyDescent="0.2">
      <c r="A544">
        <v>2024</v>
      </c>
      <c r="B544" t="s">
        <v>87</v>
      </c>
      <c r="F544">
        <v>220</v>
      </c>
      <c r="G544" t="s">
        <v>0</v>
      </c>
      <c r="I544" s="1">
        <v>41650</v>
      </c>
      <c r="K544">
        <f>I544 * (200/F544)</f>
        <v>37863.63636363636</v>
      </c>
      <c r="L544">
        <f t="shared" si="49"/>
        <v>1.36</v>
      </c>
      <c r="M544">
        <f t="shared" si="48"/>
        <v>27840.909090909088</v>
      </c>
    </row>
    <row r="545" spans="1:13" x14ac:dyDescent="0.2">
      <c r="A545">
        <v>2024</v>
      </c>
      <c r="B545" t="s">
        <v>88</v>
      </c>
      <c r="F545">
        <v>114</v>
      </c>
      <c r="G545" t="s">
        <v>0</v>
      </c>
      <c r="I545" s="1">
        <v>30900</v>
      </c>
      <c r="K545">
        <f>I545 * (200/F545)</f>
        <v>54210.526315789473</v>
      </c>
      <c r="L545">
        <f t="shared" si="49"/>
        <v>1.36</v>
      </c>
      <c r="M545">
        <f t="shared" si="48"/>
        <v>39860.68111455108</v>
      </c>
    </row>
    <row r="546" spans="1:13" x14ac:dyDescent="0.2">
      <c r="A546">
        <v>2024</v>
      </c>
      <c r="B546" t="s">
        <v>90</v>
      </c>
      <c r="F546">
        <v>252</v>
      </c>
      <c r="G546" t="s">
        <v>0</v>
      </c>
    </row>
    <row r="547" spans="1:13" x14ac:dyDescent="0.2">
      <c r="A547">
        <v>2024</v>
      </c>
      <c r="B547" t="s">
        <v>91</v>
      </c>
      <c r="F547">
        <v>212</v>
      </c>
      <c r="G547" t="s">
        <v>0</v>
      </c>
      <c r="I547" s="1">
        <v>36190</v>
      </c>
      <c r="K547">
        <f>I547 * (200/F547)</f>
        <v>34141.509433962266</v>
      </c>
      <c r="L547">
        <f t="shared" si="49"/>
        <v>1.36</v>
      </c>
      <c r="M547">
        <f t="shared" si="48"/>
        <v>25104.051054384017</v>
      </c>
    </row>
    <row r="548" spans="1:13" x14ac:dyDescent="0.2">
      <c r="A548">
        <v>2024</v>
      </c>
      <c r="B548" t="s">
        <v>93</v>
      </c>
      <c r="F548">
        <v>282</v>
      </c>
      <c r="G548" t="s">
        <v>0</v>
      </c>
    </row>
    <row r="549" spans="1:13" x14ac:dyDescent="0.2">
      <c r="A549">
        <v>2024</v>
      </c>
      <c r="B549" t="s">
        <v>95</v>
      </c>
      <c r="F549">
        <v>301</v>
      </c>
      <c r="G549" t="s">
        <v>0</v>
      </c>
    </row>
    <row r="550" spans="1:13" x14ac:dyDescent="0.2">
      <c r="A550">
        <v>2024</v>
      </c>
      <c r="B550" t="s">
        <v>97</v>
      </c>
      <c r="F550">
        <v>307</v>
      </c>
      <c r="G550" t="s">
        <v>0</v>
      </c>
    </row>
    <row r="551" spans="1:13" x14ac:dyDescent="0.2">
      <c r="A551">
        <v>2024</v>
      </c>
      <c r="B551" t="s">
        <v>108</v>
      </c>
      <c r="F551">
        <v>297</v>
      </c>
      <c r="G551" t="s">
        <v>0</v>
      </c>
      <c r="I551" s="1">
        <v>53600</v>
      </c>
      <c r="K551">
        <f>I551 * (200/F551)</f>
        <v>36094.276094276094</v>
      </c>
      <c r="L551">
        <f t="shared" si="49"/>
        <v>1.36</v>
      </c>
      <c r="M551">
        <f t="shared" si="48"/>
        <v>26539.908892850068</v>
      </c>
    </row>
    <row r="552" spans="1:13" x14ac:dyDescent="0.2">
      <c r="A552">
        <v>2024</v>
      </c>
      <c r="B552" t="s">
        <v>114</v>
      </c>
      <c r="F552">
        <v>293</v>
      </c>
      <c r="G552" t="s">
        <v>0</v>
      </c>
    </row>
    <row r="553" spans="1:13" x14ac:dyDescent="0.2">
      <c r="A553">
        <v>2024</v>
      </c>
      <c r="B553" t="s">
        <v>115</v>
      </c>
      <c r="F553">
        <v>276</v>
      </c>
      <c r="G553" t="s">
        <v>0</v>
      </c>
    </row>
    <row r="554" spans="1:13" x14ac:dyDescent="0.2">
      <c r="A554">
        <v>2024</v>
      </c>
      <c r="B554" t="s">
        <v>118</v>
      </c>
      <c r="F554">
        <v>427</v>
      </c>
      <c r="G554" t="s">
        <v>0</v>
      </c>
    </row>
    <row r="555" spans="1:13" x14ac:dyDescent="0.2">
      <c r="A555">
        <v>2024</v>
      </c>
      <c r="B555" t="s">
        <v>119</v>
      </c>
      <c r="F555">
        <v>295</v>
      </c>
      <c r="G555" t="s">
        <v>0</v>
      </c>
      <c r="I555" s="1">
        <v>67795</v>
      </c>
      <c r="K555">
        <f>I555 * (200/F555)</f>
        <v>45962.711864406774</v>
      </c>
      <c r="L555">
        <f t="shared" si="49"/>
        <v>1.36</v>
      </c>
      <c r="M555">
        <f t="shared" si="48"/>
        <v>33796.111665004981</v>
      </c>
    </row>
    <row r="556" spans="1:13" x14ac:dyDescent="0.2">
      <c r="A556">
        <v>2024</v>
      </c>
      <c r="B556" t="s">
        <v>121</v>
      </c>
      <c r="F556">
        <v>227</v>
      </c>
      <c r="G556" t="s">
        <v>0</v>
      </c>
      <c r="I556" s="1">
        <v>77990</v>
      </c>
      <c r="K556">
        <f>I556 * (200/F556)</f>
        <v>68713.656387665193</v>
      </c>
      <c r="L556">
        <f t="shared" si="49"/>
        <v>1.36</v>
      </c>
      <c r="M556">
        <f t="shared" si="48"/>
        <v>50524.747343871459</v>
      </c>
    </row>
    <row r="557" spans="1:13" x14ac:dyDescent="0.2">
      <c r="A557">
        <v>2024</v>
      </c>
      <c r="B557" t="s">
        <v>125</v>
      </c>
      <c r="F557">
        <v>265</v>
      </c>
      <c r="G557" t="s">
        <v>0</v>
      </c>
      <c r="I557" s="1">
        <v>49800</v>
      </c>
      <c r="K557">
        <f>I557 * (200/F557)</f>
        <v>37584.905660377364</v>
      </c>
      <c r="L557">
        <f t="shared" si="49"/>
        <v>1.36</v>
      </c>
      <c r="M557">
        <f t="shared" si="48"/>
        <v>27635.96004439512</v>
      </c>
    </row>
    <row r="558" spans="1:13" x14ac:dyDescent="0.2">
      <c r="A558">
        <v>2024</v>
      </c>
      <c r="B558" t="s">
        <v>128</v>
      </c>
      <c r="F558">
        <v>270</v>
      </c>
      <c r="G558" t="s">
        <v>0</v>
      </c>
    </row>
    <row r="559" spans="1:13" x14ac:dyDescent="0.2">
      <c r="A559">
        <v>2024</v>
      </c>
      <c r="B559" t="s">
        <v>135</v>
      </c>
      <c r="F559">
        <v>222</v>
      </c>
      <c r="G559" t="s">
        <v>0</v>
      </c>
    </row>
    <row r="560" spans="1:13" x14ac:dyDescent="0.2">
      <c r="A560">
        <v>2024</v>
      </c>
      <c r="B560" t="s">
        <v>136</v>
      </c>
      <c r="F560">
        <v>266</v>
      </c>
      <c r="G560" t="s">
        <v>0</v>
      </c>
    </row>
    <row r="561" spans="1:13" x14ac:dyDescent="0.2">
      <c r="A561">
        <v>2024</v>
      </c>
      <c r="B561" t="s">
        <v>137</v>
      </c>
      <c r="F561">
        <v>263</v>
      </c>
      <c r="G561" t="s">
        <v>0</v>
      </c>
    </row>
    <row r="562" spans="1:13" x14ac:dyDescent="0.2">
      <c r="A562">
        <v>2024</v>
      </c>
      <c r="B562" t="s">
        <v>138</v>
      </c>
      <c r="F562">
        <v>263</v>
      </c>
      <c r="G562" t="s">
        <v>0</v>
      </c>
    </row>
    <row r="563" spans="1:13" x14ac:dyDescent="0.2">
      <c r="A563">
        <v>2024</v>
      </c>
      <c r="B563" t="s">
        <v>152</v>
      </c>
      <c r="F563">
        <v>264</v>
      </c>
      <c r="G563" t="s">
        <v>0</v>
      </c>
      <c r="I563" s="1">
        <v>60550</v>
      </c>
      <c r="K563">
        <f>I563 * (200/F563)</f>
        <v>45871.21212121212</v>
      </c>
      <c r="L563">
        <f t="shared" si="49"/>
        <v>1.36</v>
      </c>
      <c r="M563">
        <f t="shared" si="48"/>
        <v>33728.832442067731</v>
      </c>
    </row>
    <row r="564" spans="1:13" x14ac:dyDescent="0.2">
      <c r="A564">
        <v>2024</v>
      </c>
      <c r="B564" t="s">
        <v>155</v>
      </c>
      <c r="F564">
        <v>283</v>
      </c>
      <c r="G564" t="s">
        <v>0</v>
      </c>
    </row>
    <row r="565" spans="1:13" x14ac:dyDescent="0.2">
      <c r="A565">
        <v>2024</v>
      </c>
      <c r="B565" t="s">
        <v>157</v>
      </c>
      <c r="F565">
        <v>260</v>
      </c>
      <c r="G565" t="s">
        <v>0</v>
      </c>
    </row>
    <row r="566" spans="1:13" x14ac:dyDescent="0.2">
      <c r="A566">
        <v>2024</v>
      </c>
      <c r="B566" t="s">
        <v>158</v>
      </c>
      <c r="F566">
        <v>257</v>
      </c>
      <c r="G566" t="s">
        <v>0</v>
      </c>
    </row>
    <row r="567" spans="1:13" x14ac:dyDescent="0.2">
      <c r="A567">
        <v>2024</v>
      </c>
      <c r="B567" t="s">
        <v>161</v>
      </c>
      <c r="F567">
        <v>278</v>
      </c>
      <c r="G567" t="s">
        <v>0</v>
      </c>
    </row>
    <row r="568" spans="1:13" x14ac:dyDescent="0.2">
      <c r="A568">
        <v>2024</v>
      </c>
      <c r="B568" t="s">
        <v>163</v>
      </c>
      <c r="F568">
        <v>279</v>
      </c>
      <c r="G568" t="s">
        <v>0</v>
      </c>
    </row>
    <row r="569" spans="1:13" x14ac:dyDescent="0.2">
      <c r="A569">
        <v>2024</v>
      </c>
      <c r="B569" t="s">
        <v>165</v>
      </c>
      <c r="F569">
        <v>254</v>
      </c>
      <c r="G569" t="s">
        <v>0</v>
      </c>
    </row>
    <row r="570" spans="1:13" x14ac:dyDescent="0.2">
      <c r="A570">
        <v>2024</v>
      </c>
      <c r="B570" t="s">
        <v>175</v>
      </c>
      <c r="F570">
        <v>282</v>
      </c>
      <c r="G570" t="s">
        <v>0</v>
      </c>
    </row>
    <row r="571" spans="1:13" x14ac:dyDescent="0.2">
      <c r="A571">
        <v>2024</v>
      </c>
      <c r="B571" t="s">
        <v>181</v>
      </c>
      <c r="F571">
        <v>252</v>
      </c>
      <c r="G571" t="s">
        <v>0</v>
      </c>
    </row>
    <row r="572" spans="1:13" x14ac:dyDescent="0.2">
      <c r="A572">
        <v>2024</v>
      </c>
      <c r="B572" t="s">
        <v>182</v>
      </c>
      <c r="F572">
        <v>279</v>
      </c>
      <c r="G572" t="s">
        <v>0</v>
      </c>
      <c r="I572" s="1">
        <v>51800</v>
      </c>
      <c r="K572">
        <f>I572 * (200/F572)</f>
        <v>37132.616487455198</v>
      </c>
      <c r="L572">
        <f t="shared" si="49"/>
        <v>1.36</v>
      </c>
      <c r="M572">
        <f t="shared" si="48"/>
        <v>27303.394476069996</v>
      </c>
    </row>
    <row r="573" spans="1:13" x14ac:dyDescent="0.2">
      <c r="A573">
        <v>2024</v>
      </c>
      <c r="B573" t="s">
        <v>184</v>
      </c>
      <c r="F573">
        <v>298</v>
      </c>
      <c r="G573" t="s">
        <v>0</v>
      </c>
    </row>
    <row r="574" spans="1:13" x14ac:dyDescent="0.2">
      <c r="A574">
        <v>2024</v>
      </c>
      <c r="B574" t="s">
        <v>185</v>
      </c>
      <c r="F574">
        <v>298</v>
      </c>
      <c r="G574" t="s">
        <v>0</v>
      </c>
    </row>
    <row r="575" spans="1:13" x14ac:dyDescent="0.2">
      <c r="A575">
        <v>2024</v>
      </c>
      <c r="B575" t="s">
        <v>187</v>
      </c>
      <c r="F575">
        <v>270</v>
      </c>
      <c r="G575" t="s">
        <v>0</v>
      </c>
    </row>
    <row r="576" spans="1:13" x14ac:dyDescent="0.2">
      <c r="A576">
        <v>2024</v>
      </c>
      <c r="B576" t="s">
        <v>179</v>
      </c>
      <c r="F576">
        <v>352</v>
      </c>
      <c r="G576" t="s">
        <v>0</v>
      </c>
      <c r="I576" s="1">
        <v>104400</v>
      </c>
      <c r="K576">
        <f>I576 * (200/F576)</f>
        <v>59318.181818181823</v>
      </c>
      <c r="L576">
        <f t="shared" si="49"/>
        <v>1.36</v>
      </c>
      <c r="M576">
        <f t="shared" si="48"/>
        <v>43616.310160427805</v>
      </c>
    </row>
    <row r="577" spans="1:19" x14ac:dyDescent="0.2">
      <c r="A577">
        <v>2024</v>
      </c>
      <c r="B577" t="s">
        <v>188</v>
      </c>
      <c r="F577">
        <v>345</v>
      </c>
      <c r="G577" t="s">
        <v>0</v>
      </c>
      <c r="I577" s="1">
        <v>127350</v>
      </c>
      <c r="K577">
        <f>I577 * (200/F577)</f>
        <v>73826.086956521744</v>
      </c>
      <c r="L577">
        <f t="shared" si="49"/>
        <v>1.36</v>
      </c>
      <c r="M577">
        <f t="shared" si="48"/>
        <v>54283.887468030691</v>
      </c>
    </row>
    <row r="578" spans="1:19" x14ac:dyDescent="0.2">
      <c r="A578">
        <v>2024</v>
      </c>
      <c r="B578" t="s">
        <v>191</v>
      </c>
      <c r="F578">
        <v>248</v>
      </c>
      <c r="G578" t="s">
        <v>0</v>
      </c>
    </row>
    <row r="579" spans="1:19" x14ac:dyDescent="0.2">
      <c r="A579">
        <v>2024</v>
      </c>
      <c r="B579" t="s">
        <v>194</v>
      </c>
      <c r="F579">
        <v>247</v>
      </c>
      <c r="G579" t="s">
        <v>0</v>
      </c>
    </row>
    <row r="580" spans="1:19" x14ac:dyDescent="0.2">
      <c r="A580">
        <v>2024</v>
      </c>
      <c r="B580" t="s">
        <v>198</v>
      </c>
      <c r="F580">
        <v>242</v>
      </c>
      <c r="G580" t="s">
        <v>0</v>
      </c>
    </row>
    <row r="581" spans="1:19" x14ac:dyDescent="0.2">
      <c r="A581">
        <v>2024</v>
      </c>
      <c r="B581" t="s">
        <v>189</v>
      </c>
      <c r="F581">
        <v>269</v>
      </c>
      <c r="G581" t="s">
        <v>0</v>
      </c>
    </row>
    <row r="582" spans="1:19" x14ac:dyDescent="0.2">
      <c r="A582">
        <v>2024</v>
      </c>
      <c r="B582" t="s">
        <v>200</v>
      </c>
      <c r="F582">
        <v>345</v>
      </c>
      <c r="G582" t="s">
        <v>0</v>
      </c>
      <c r="I582" s="1">
        <v>107400</v>
      </c>
      <c r="K582">
        <f>I582 * (200/F582)</f>
        <v>62260.869565217392</v>
      </c>
      <c r="L582">
        <f t="shared" si="49"/>
        <v>1.36</v>
      </c>
      <c r="M582">
        <f t="shared" ref="M582:M642" si="50">K582/L582</f>
        <v>45780.051150895139</v>
      </c>
    </row>
    <row r="583" spans="1:19" x14ac:dyDescent="0.2">
      <c r="A583">
        <v>2024</v>
      </c>
      <c r="B583" t="s">
        <v>204</v>
      </c>
      <c r="F583">
        <v>236</v>
      </c>
      <c r="G583" t="s">
        <v>0</v>
      </c>
      <c r="I583" s="1">
        <v>55200</v>
      </c>
      <c r="K583">
        <f>I583 * (200/F583)</f>
        <v>46779.661016949147</v>
      </c>
      <c r="L583">
        <f t="shared" si="49"/>
        <v>1.36</v>
      </c>
      <c r="M583">
        <f t="shared" si="50"/>
        <v>34396.809571286132</v>
      </c>
    </row>
    <row r="584" spans="1:19" x14ac:dyDescent="0.2">
      <c r="A584">
        <v>2024</v>
      </c>
      <c r="B584" t="s">
        <v>215</v>
      </c>
      <c r="F584">
        <v>236</v>
      </c>
      <c r="G584" t="s">
        <v>0</v>
      </c>
      <c r="I584" s="1">
        <v>66450</v>
      </c>
      <c r="K584">
        <f>I584 * (200/F584)</f>
        <v>56313.559322033892</v>
      </c>
      <c r="L584">
        <f t="shared" si="49"/>
        <v>1.36</v>
      </c>
      <c r="M584">
        <f t="shared" si="50"/>
        <v>41407.028913260212</v>
      </c>
    </row>
    <row r="585" spans="1:19" x14ac:dyDescent="0.2">
      <c r="A585">
        <v>2024</v>
      </c>
      <c r="B585" t="s">
        <v>217</v>
      </c>
      <c r="F585">
        <v>256</v>
      </c>
      <c r="G585" t="s">
        <v>0</v>
      </c>
    </row>
    <row r="586" spans="1:19" x14ac:dyDescent="0.2">
      <c r="A586">
        <v>2024</v>
      </c>
      <c r="B586" t="s">
        <v>218</v>
      </c>
      <c r="F586">
        <v>235</v>
      </c>
      <c r="G586" t="s">
        <v>0</v>
      </c>
      <c r="I586" s="1">
        <v>69550</v>
      </c>
      <c r="K586">
        <f>I586 * (200/F586)</f>
        <v>59191.48936170213</v>
      </c>
      <c r="L586">
        <f t="shared" si="49"/>
        <v>1.36</v>
      </c>
      <c r="M586">
        <f t="shared" si="50"/>
        <v>43523.153942428034</v>
      </c>
    </row>
    <row r="587" spans="1:19" x14ac:dyDescent="0.2">
      <c r="A587">
        <v>2024</v>
      </c>
      <c r="B587" t="s">
        <v>220</v>
      </c>
      <c r="F587">
        <v>321</v>
      </c>
      <c r="G587" t="s">
        <v>0</v>
      </c>
    </row>
    <row r="588" spans="1:19" x14ac:dyDescent="0.2">
      <c r="A588">
        <v>2024</v>
      </c>
      <c r="B588" t="s">
        <v>221</v>
      </c>
      <c r="F588">
        <v>317</v>
      </c>
      <c r="G588" t="s">
        <v>0</v>
      </c>
    </row>
    <row r="589" spans="1:19" x14ac:dyDescent="0.2">
      <c r="A589">
        <v>2024</v>
      </c>
      <c r="B589" t="s">
        <v>222</v>
      </c>
      <c r="F589">
        <v>280</v>
      </c>
      <c r="G589" t="s">
        <v>0</v>
      </c>
    </row>
    <row r="590" spans="1:19" x14ac:dyDescent="0.2">
      <c r="A590">
        <v>2024</v>
      </c>
      <c r="B590" t="s">
        <v>223</v>
      </c>
      <c r="F590">
        <v>304</v>
      </c>
      <c r="G590" t="s">
        <v>0</v>
      </c>
      <c r="I590" s="1">
        <v>75395</v>
      </c>
      <c r="K590">
        <f>I590 * (200/F590)</f>
        <v>49601.973684210527</v>
      </c>
      <c r="L590">
        <f t="shared" si="49"/>
        <v>1.36</v>
      </c>
      <c r="M590">
        <f t="shared" si="50"/>
        <v>36472.039473684206</v>
      </c>
    </row>
    <row r="591" spans="1:19" x14ac:dyDescent="0.2">
      <c r="A591">
        <v>2024</v>
      </c>
      <c r="B591" t="s">
        <v>226</v>
      </c>
      <c r="F591">
        <v>248</v>
      </c>
      <c r="G591" t="s">
        <v>0</v>
      </c>
    </row>
    <row r="592" spans="1:19" x14ac:dyDescent="0.2">
      <c r="A592">
        <v>2024</v>
      </c>
      <c r="B592" t="s">
        <v>232</v>
      </c>
      <c r="F592">
        <v>230</v>
      </c>
      <c r="G592" t="s">
        <v>0</v>
      </c>
      <c r="H592" s="2"/>
      <c r="I592" s="2"/>
      <c r="J592" s="2"/>
      <c r="K592" s="2"/>
      <c r="N592" s="2"/>
      <c r="O592" s="2"/>
      <c r="P592" s="2"/>
      <c r="Q592" s="2"/>
      <c r="R592" s="2"/>
      <c r="S592" s="2"/>
    </row>
    <row r="593" spans="1:13" x14ac:dyDescent="0.2">
      <c r="A593">
        <v>2024</v>
      </c>
      <c r="B593" t="s">
        <v>224</v>
      </c>
      <c r="F593">
        <v>314</v>
      </c>
      <c r="G593" t="s">
        <v>0</v>
      </c>
    </row>
    <row r="594" spans="1:13" x14ac:dyDescent="0.2">
      <c r="A594">
        <v>2024</v>
      </c>
      <c r="B594" t="s">
        <v>233</v>
      </c>
      <c r="F594">
        <v>311</v>
      </c>
      <c r="G594" t="s">
        <v>0</v>
      </c>
    </row>
    <row r="595" spans="1:13" x14ac:dyDescent="0.2">
      <c r="A595">
        <v>2024</v>
      </c>
      <c r="B595" t="s">
        <v>234</v>
      </c>
      <c r="F595">
        <v>307</v>
      </c>
      <c r="G595" t="s">
        <v>0</v>
      </c>
    </row>
    <row r="596" spans="1:13" x14ac:dyDescent="0.2">
      <c r="A596">
        <v>2024</v>
      </c>
      <c r="B596" t="s">
        <v>240</v>
      </c>
      <c r="F596">
        <v>296</v>
      </c>
      <c r="G596" t="s">
        <v>0</v>
      </c>
      <c r="I596">
        <v>77800</v>
      </c>
      <c r="K596">
        <f>I596 * (200/F596)</f>
        <v>52567.567567567567</v>
      </c>
      <c r="L596">
        <f t="shared" ref="L596:L649" si="51">$P$527</f>
        <v>1.36</v>
      </c>
      <c r="M596">
        <f t="shared" si="50"/>
        <v>38652.623211446735</v>
      </c>
    </row>
    <row r="597" spans="1:13" x14ac:dyDescent="0.2">
      <c r="A597">
        <v>2024</v>
      </c>
      <c r="B597" t="s">
        <v>242</v>
      </c>
      <c r="F597">
        <v>217</v>
      </c>
      <c r="G597" t="s">
        <v>0</v>
      </c>
    </row>
    <row r="598" spans="1:13" x14ac:dyDescent="0.2">
      <c r="A598">
        <v>2024</v>
      </c>
      <c r="B598" t="s">
        <v>243</v>
      </c>
      <c r="F598">
        <v>217</v>
      </c>
      <c r="G598" t="s">
        <v>0</v>
      </c>
    </row>
    <row r="599" spans="1:13" x14ac:dyDescent="0.2">
      <c r="A599">
        <v>2024</v>
      </c>
      <c r="B599" t="s">
        <v>244</v>
      </c>
      <c r="F599">
        <v>217</v>
      </c>
      <c r="G599" t="s">
        <v>0</v>
      </c>
    </row>
    <row r="600" spans="1:13" x14ac:dyDescent="0.2">
      <c r="A600">
        <v>2024</v>
      </c>
      <c r="B600" t="s">
        <v>247</v>
      </c>
      <c r="F600">
        <v>300</v>
      </c>
      <c r="G600" t="s">
        <v>0</v>
      </c>
    </row>
    <row r="601" spans="1:13" x14ac:dyDescent="0.2">
      <c r="A601">
        <v>2024</v>
      </c>
      <c r="B601" t="s">
        <v>248</v>
      </c>
      <c r="F601">
        <v>301</v>
      </c>
      <c r="G601" t="s">
        <v>0</v>
      </c>
    </row>
    <row r="602" spans="1:13" x14ac:dyDescent="0.2">
      <c r="A602">
        <v>2024</v>
      </c>
      <c r="B602" t="s">
        <v>250</v>
      </c>
      <c r="F602">
        <v>246</v>
      </c>
      <c r="G602" t="s">
        <v>0</v>
      </c>
      <c r="I602">
        <v>72000</v>
      </c>
      <c r="K602">
        <f>I602 * (200/F602)</f>
        <v>58536.585365853658</v>
      </c>
      <c r="L602">
        <f t="shared" si="51"/>
        <v>1.36</v>
      </c>
      <c r="M602">
        <f t="shared" si="50"/>
        <v>43041.6068866571</v>
      </c>
    </row>
    <row r="603" spans="1:13" x14ac:dyDescent="0.2">
      <c r="A603">
        <v>2024</v>
      </c>
      <c r="B603" t="s">
        <v>252</v>
      </c>
      <c r="F603">
        <v>240</v>
      </c>
      <c r="G603" t="s">
        <v>0</v>
      </c>
    </row>
    <row r="604" spans="1:13" x14ac:dyDescent="0.2">
      <c r="A604">
        <v>2024</v>
      </c>
      <c r="B604" t="s">
        <v>253</v>
      </c>
      <c r="F604">
        <v>249</v>
      </c>
      <c r="G604" t="s">
        <v>0</v>
      </c>
      <c r="I604">
        <v>106500</v>
      </c>
      <c r="K604">
        <f>I604 * (200/F604)</f>
        <v>85542.168674698798</v>
      </c>
      <c r="L604">
        <f t="shared" si="51"/>
        <v>1.36</v>
      </c>
      <c r="M604">
        <f t="shared" si="50"/>
        <v>62898.653437278525</v>
      </c>
    </row>
    <row r="605" spans="1:13" x14ac:dyDescent="0.2">
      <c r="A605">
        <v>2024</v>
      </c>
      <c r="B605" t="s">
        <v>254</v>
      </c>
      <c r="F605">
        <v>249</v>
      </c>
      <c r="G605" t="s">
        <v>0</v>
      </c>
      <c r="I605">
        <v>147100</v>
      </c>
      <c r="K605">
        <f>I605 * (200/F605)</f>
        <v>118152.61044176707</v>
      </c>
      <c r="L605">
        <f t="shared" si="51"/>
        <v>1.36</v>
      </c>
      <c r="M605">
        <f t="shared" si="50"/>
        <v>86876.919442475788</v>
      </c>
    </row>
    <row r="606" spans="1:13" x14ac:dyDescent="0.2">
      <c r="A606">
        <v>2024</v>
      </c>
      <c r="B606" t="s">
        <v>261</v>
      </c>
      <c r="F606">
        <v>298</v>
      </c>
      <c r="G606" t="s">
        <v>0</v>
      </c>
    </row>
    <row r="607" spans="1:13" x14ac:dyDescent="0.2">
      <c r="A607">
        <v>2024</v>
      </c>
      <c r="B607" t="s">
        <v>262</v>
      </c>
      <c r="F607">
        <v>280</v>
      </c>
      <c r="G607" t="s">
        <v>0</v>
      </c>
    </row>
    <row r="608" spans="1:13" x14ac:dyDescent="0.2">
      <c r="A608">
        <v>2024</v>
      </c>
      <c r="B608" t="s">
        <v>263</v>
      </c>
      <c r="F608">
        <v>218</v>
      </c>
      <c r="G608" t="s">
        <v>0</v>
      </c>
    </row>
    <row r="609" spans="1:19" x14ac:dyDescent="0.2">
      <c r="A609">
        <v>2024</v>
      </c>
      <c r="B609" t="s">
        <v>245</v>
      </c>
      <c r="F609">
        <v>307</v>
      </c>
      <c r="G609" t="s">
        <v>0</v>
      </c>
    </row>
    <row r="610" spans="1:19" x14ac:dyDescent="0.2">
      <c r="A610">
        <v>2024</v>
      </c>
      <c r="B610" t="s">
        <v>264</v>
      </c>
      <c r="F610">
        <v>307</v>
      </c>
      <c r="G610" t="s">
        <v>0</v>
      </c>
    </row>
    <row r="611" spans="1:19" x14ac:dyDescent="0.2">
      <c r="A611">
        <v>2024</v>
      </c>
      <c r="B611" t="s">
        <v>246</v>
      </c>
      <c r="F611">
        <v>307</v>
      </c>
      <c r="G611" t="s">
        <v>0</v>
      </c>
    </row>
    <row r="612" spans="1:19" x14ac:dyDescent="0.2">
      <c r="A612">
        <v>2024</v>
      </c>
      <c r="B612" t="s">
        <v>265</v>
      </c>
      <c r="F612">
        <v>246</v>
      </c>
      <c r="G612" t="s">
        <v>0</v>
      </c>
      <c r="I612">
        <v>139300</v>
      </c>
      <c r="K612">
        <f>I612 * (200/F612)</f>
        <v>113252.0325203252</v>
      </c>
      <c r="L612">
        <f t="shared" si="51"/>
        <v>1.36</v>
      </c>
      <c r="M612">
        <f t="shared" si="50"/>
        <v>83273.55332376853</v>
      </c>
    </row>
    <row r="613" spans="1:19" x14ac:dyDescent="0.2">
      <c r="A613">
        <v>2024</v>
      </c>
      <c r="B613" t="s">
        <v>266</v>
      </c>
      <c r="F613">
        <v>208</v>
      </c>
      <c r="G613" t="s">
        <v>0</v>
      </c>
      <c r="I613">
        <v>90900</v>
      </c>
      <c r="K613">
        <f>I613 * (200/F613)</f>
        <v>87403.846153846156</v>
      </c>
      <c r="L613">
        <f t="shared" si="51"/>
        <v>1.36</v>
      </c>
      <c r="M613">
        <f t="shared" si="50"/>
        <v>64267.533936651584</v>
      </c>
    </row>
    <row r="614" spans="1:19" x14ac:dyDescent="0.2">
      <c r="A614">
        <v>2024</v>
      </c>
      <c r="B614" t="s">
        <v>268</v>
      </c>
      <c r="F614">
        <v>206</v>
      </c>
      <c r="G614" t="s">
        <v>0</v>
      </c>
      <c r="I614">
        <v>111700</v>
      </c>
      <c r="K614">
        <f>I614 * (200/F614)</f>
        <v>108446.60194174758</v>
      </c>
      <c r="L614">
        <f t="shared" si="51"/>
        <v>1.36</v>
      </c>
      <c r="M614">
        <f t="shared" si="50"/>
        <v>79740.148486579099</v>
      </c>
    </row>
    <row r="615" spans="1:19" x14ac:dyDescent="0.2">
      <c r="A615">
        <v>2024</v>
      </c>
      <c r="B615" t="s">
        <v>269</v>
      </c>
      <c r="F615">
        <v>305</v>
      </c>
      <c r="G615" t="s">
        <v>0</v>
      </c>
    </row>
    <row r="616" spans="1:19" x14ac:dyDescent="0.2">
      <c r="A616">
        <v>2024</v>
      </c>
      <c r="B616" t="s">
        <v>271</v>
      </c>
      <c r="F616">
        <v>242</v>
      </c>
      <c r="G616" t="s">
        <v>0</v>
      </c>
    </row>
    <row r="617" spans="1:19" x14ac:dyDescent="0.2">
      <c r="A617">
        <v>2024</v>
      </c>
      <c r="B617" t="s">
        <v>272</v>
      </c>
      <c r="F617">
        <v>238</v>
      </c>
      <c r="G617" t="s">
        <v>0</v>
      </c>
    </row>
    <row r="618" spans="1:19" x14ac:dyDescent="0.2">
      <c r="A618">
        <v>2024</v>
      </c>
      <c r="B618" t="s">
        <v>273</v>
      </c>
      <c r="F618">
        <v>285</v>
      </c>
      <c r="G618" t="s">
        <v>0</v>
      </c>
      <c r="I618">
        <v>74400</v>
      </c>
      <c r="K618">
        <f>I618 * (200/F618)</f>
        <v>52210.526315789473</v>
      </c>
      <c r="L618">
        <f t="shared" si="51"/>
        <v>1.36</v>
      </c>
      <c r="M618">
        <f t="shared" si="50"/>
        <v>38390.092879256961</v>
      </c>
    </row>
    <row r="619" spans="1:19" x14ac:dyDescent="0.2">
      <c r="A619">
        <v>2024</v>
      </c>
      <c r="B619" t="s">
        <v>274</v>
      </c>
      <c r="F619">
        <v>291</v>
      </c>
      <c r="G619" t="s">
        <v>0</v>
      </c>
    </row>
    <row r="620" spans="1:19" x14ac:dyDescent="0.2">
      <c r="A620">
        <v>2024</v>
      </c>
      <c r="B620" t="s">
        <v>275</v>
      </c>
      <c r="F620">
        <v>291</v>
      </c>
      <c r="G620" t="s">
        <v>0</v>
      </c>
    </row>
    <row r="621" spans="1:19" x14ac:dyDescent="0.2">
      <c r="A621">
        <v>2024</v>
      </c>
      <c r="B621" t="s">
        <v>276</v>
      </c>
      <c r="F621">
        <v>270</v>
      </c>
      <c r="G621" t="s">
        <v>0</v>
      </c>
    </row>
    <row r="622" spans="1:19" x14ac:dyDescent="0.2">
      <c r="A622">
        <v>2024</v>
      </c>
      <c r="B622" t="s">
        <v>278</v>
      </c>
      <c r="F622">
        <v>235</v>
      </c>
      <c r="G622" t="s">
        <v>0</v>
      </c>
      <c r="I622">
        <v>101900</v>
      </c>
      <c r="K622">
        <f>I622 * (200/F622)</f>
        <v>86723.404255319154</v>
      </c>
      <c r="L622">
        <f t="shared" si="51"/>
        <v>1.36</v>
      </c>
      <c r="M622">
        <f t="shared" si="50"/>
        <v>63767.20901126408</v>
      </c>
    </row>
    <row r="623" spans="1:19" x14ac:dyDescent="0.2">
      <c r="A623">
        <v>2024</v>
      </c>
      <c r="B623" t="s">
        <v>279</v>
      </c>
      <c r="F623">
        <v>233</v>
      </c>
      <c r="G623" t="s">
        <v>0</v>
      </c>
      <c r="H623" s="2"/>
      <c r="I623">
        <v>141200</v>
      </c>
      <c r="J623" s="2"/>
      <c r="K623">
        <f>I623 * (200/F623)</f>
        <v>121201.71673819743</v>
      </c>
      <c r="L623">
        <f t="shared" si="51"/>
        <v>1.36</v>
      </c>
      <c r="M623">
        <f t="shared" si="50"/>
        <v>89118.909366321634</v>
      </c>
      <c r="N623" s="2"/>
      <c r="O623" s="2"/>
      <c r="P623" s="2"/>
      <c r="Q623" s="2"/>
      <c r="R623" s="2"/>
      <c r="S623" s="2"/>
    </row>
    <row r="624" spans="1:19" x14ac:dyDescent="0.2">
      <c r="A624">
        <v>2024</v>
      </c>
      <c r="B624" t="s">
        <v>282</v>
      </c>
      <c r="F624">
        <v>235</v>
      </c>
      <c r="G624" t="s">
        <v>0</v>
      </c>
    </row>
    <row r="625" spans="1:19" x14ac:dyDescent="0.2">
      <c r="A625">
        <v>2024</v>
      </c>
      <c r="B625" t="s">
        <v>283</v>
      </c>
      <c r="F625">
        <v>227</v>
      </c>
      <c r="G625" t="s">
        <v>0</v>
      </c>
    </row>
    <row r="626" spans="1:19" x14ac:dyDescent="0.2">
      <c r="A626">
        <v>2024</v>
      </c>
      <c r="B626" t="s">
        <v>284</v>
      </c>
      <c r="F626">
        <v>296</v>
      </c>
      <c r="G626" t="s">
        <v>0</v>
      </c>
    </row>
    <row r="627" spans="1:19" x14ac:dyDescent="0.2">
      <c r="A627">
        <v>2024</v>
      </c>
      <c r="B627" t="s">
        <v>285</v>
      </c>
      <c r="F627">
        <v>296</v>
      </c>
      <c r="G627" t="s">
        <v>0</v>
      </c>
      <c r="H627" s="2"/>
      <c r="J627" s="2"/>
      <c r="K627" s="2"/>
      <c r="N627" s="2"/>
      <c r="O627" s="2"/>
      <c r="P627" s="2"/>
      <c r="Q627" s="2"/>
      <c r="R627" s="2"/>
      <c r="S627" s="2"/>
    </row>
    <row r="628" spans="1:19" x14ac:dyDescent="0.2">
      <c r="A628">
        <v>2024</v>
      </c>
      <c r="B628" t="s">
        <v>287</v>
      </c>
      <c r="F628">
        <v>233</v>
      </c>
      <c r="G628" t="s">
        <v>0</v>
      </c>
    </row>
    <row r="629" spans="1:19" x14ac:dyDescent="0.2">
      <c r="A629">
        <v>2024</v>
      </c>
      <c r="B629" t="s">
        <v>301</v>
      </c>
      <c r="F629">
        <v>280</v>
      </c>
      <c r="G629" t="s">
        <v>0</v>
      </c>
    </row>
    <row r="630" spans="1:19" x14ac:dyDescent="0.2">
      <c r="A630">
        <v>2024</v>
      </c>
      <c r="B630" s="4" t="s">
        <v>305</v>
      </c>
      <c r="F630">
        <v>274</v>
      </c>
      <c r="G630" t="s">
        <v>0</v>
      </c>
    </row>
    <row r="631" spans="1:19" x14ac:dyDescent="0.2">
      <c r="A631">
        <v>2024</v>
      </c>
      <c r="B631" s="4" t="s">
        <v>310</v>
      </c>
      <c r="F631">
        <v>217</v>
      </c>
      <c r="G631" t="s">
        <v>0</v>
      </c>
    </row>
    <row r="632" spans="1:19" x14ac:dyDescent="0.2">
      <c r="A632">
        <v>2024</v>
      </c>
      <c r="B632" s="4" t="s">
        <v>311</v>
      </c>
      <c r="F632">
        <v>280</v>
      </c>
      <c r="G632" t="s">
        <v>0</v>
      </c>
      <c r="I632">
        <v>179900</v>
      </c>
      <c r="K632">
        <f>I632 * (200/F632)</f>
        <v>128500</v>
      </c>
      <c r="L632">
        <f t="shared" si="51"/>
        <v>1.36</v>
      </c>
      <c r="M632">
        <f t="shared" si="50"/>
        <v>94485.294117647049</v>
      </c>
    </row>
    <row r="633" spans="1:19" x14ac:dyDescent="0.2">
      <c r="A633">
        <v>2024</v>
      </c>
      <c r="B633" s="4" t="s">
        <v>315</v>
      </c>
      <c r="F633">
        <v>330</v>
      </c>
      <c r="G633" t="s">
        <v>0</v>
      </c>
    </row>
    <row r="634" spans="1:19" x14ac:dyDescent="0.2">
      <c r="A634">
        <v>2024</v>
      </c>
      <c r="B634" s="4" t="s">
        <v>316</v>
      </c>
      <c r="F634">
        <v>222</v>
      </c>
      <c r="G634" t="s">
        <v>0</v>
      </c>
      <c r="I634">
        <v>194900</v>
      </c>
      <c r="K634">
        <f>I634 * (200/F634)</f>
        <v>175585.58558558559</v>
      </c>
      <c r="L634">
        <f t="shared" si="51"/>
        <v>1.36</v>
      </c>
      <c r="M634">
        <f t="shared" si="50"/>
        <v>129107.04822469527</v>
      </c>
    </row>
    <row r="635" spans="1:19" x14ac:dyDescent="0.2">
      <c r="A635">
        <v>2024</v>
      </c>
      <c r="B635" s="4" t="s">
        <v>317</v>
      </c>
      <c r="F635">
        <v>222</v>
      </c>
      <c r="G635" t="s">
        <v>0</v>
      </c>
      <c r="I635">
        <v>197500</v>
      </c>
      <c r="K635">
        <f>I635 * (200/F635)</f>
        <v>177927.92792792793</v>
      </c>
      <c r="L635">
        <f t="shared" si="51"/>
        <v>1.36</v>
      </c>
      <c r="M635">
        <f t="shared" si="50"/>
        <v>130829.35877053523</v>
      </c>
    </row>
    <row r="636" spans="1:19" x14ac:dyDescent="0.2">
      <c r="A636">
        <v>2024</v>
      </c>
      <c r="B636" t="s">
        <v>320</v>
      </c>
      <c r="F636">
        <v>235</v>
      </c>
      <c r="G636" t="s">
        <v>0</v>
      </c>
      <c r="I636" s="1">
        <v>109300</v>
      </c>
      <c r="K636">
        <f>I636 * (200/F636)</f>
        <v>93021.276595744683</v>
      </c>
      <c r="L636">
        <f t="shared" si="51"/>
        <v>1.36</v>
      </c>
      <c r="M636">
        <f t="shared" si="50"/>
        <v>68397.997496871089</v>
      </c>
    </row>
    <row r="637" spans="1:19" x14ac:dyDescent="0.2">
      <c r="A637">
        <v>2024</v>
      </c>
      <c r="B637" t="s">
        <v>321</v>
      </c>
      <c r="F637">
        <v>266</v>
      </c>
      <c r="G637" t="s">
        <v>0</v>
      </c>
    </row>
    <row r="638" spans="1:19" x14ac:dyDescent="0.2">
      <c r="A638">
        <v>2024</v>
      </c>
      <c r="B638" t="s">
        <v>324</v>
      </c>
      <c r="F638">
        <v>230</v>
      </c>
      <c r="G638" t="s">
        <v>0</v>
      </c>
    </row>
    <row r="639" spans="1:19" x14ac:dyDescent="0.2">
      <c r="A639">
        <v>2024</v>
      </c>
      <c r="B639" t="s">
        <v>327</v>
      </c>
      <c r="F639">
        <v>253</v>
      </c>
      <c r="G639" t="s">
        <v>0</v>
      </c>
    </row>
    <row r="640" spans="1:19" x14ac:dyDescent="0.2">
      <c r="A640">
        <v>2024</v>
      </c>
      <c r="B640" t="s">
        <v>328</v>
      </c>
      <c r="F640">
        <v>253</v>
      </c>
      <c r="G640" t="s">
        <v>0</v>
      </c>
    </row>
    <row r="641" spans="1:13" x14ac:dyDescent="0.2">
      <c r="A641">
        <v>2024</v>
      </c>
      <c r="B641" t="s">
        <v>329</v>
      </c>
      <c r="F641">
        <v>264</v>
      </c>
      <c r="G641" t="s">
        <v>0</v>
      </c>
    </row>
    <row r="642" spans="1:13" x14ac:dyDescent="0.2">
      <c r="A642">
        <v>2024</v>
      </c>
      <c r="B642" t="s">
        <v>335</v>
      </c>
      <c r="F642">
        <v>291</v>
      </c>
      <c r="G642" t="s">
        <v>0</v>
      </c>
      <c r="I642" s="1">
        <v>84000</v>
      </c>
      <c r="K642">
        <f>I642 * (200/F642)</f>
        <v>57731.958762886599</v>
      </c>
      <c r="L642">
        <f t="shared" si="51"/>
        <v>1.36</v>
      </c>
      <c r="M642">
        <f t="shared" si="50"/>
        <v>42449.969678593086</v>
      </c>
    </row>
    <row r="643" spans="1:13" x14ac:dyDescent="0.2">
      <c r="A643">
        <v>2024</v>
      </c>
      <c r="B643" t="s">
        <v>341</v>
      </c>
      <c r="F643">
        <v>393</v>
      </c>
      <c r="G643" t="s">
        <v>0</v>
      </c>
    </row>
    <row r="644" spans="1:13" x14ac:dyDescent="0.2">
      <c r="A644">
        <v>2024</v>
      </c>
      <c r="B644" t="s">
        <v>341</v>
      </c>
      <c r="F644">
        <v>450</v>
      </c>
      <c r="G644" t="s">
        <v>0</v>
      </c>
    </row>
    <row r="645" spans="1:13" x14ac:dyDescent="0.2">
      <c r="A645">
        <v>2024</v>
      </c>
      <c r="B645" t="s">
        <v>348</v>
      </c>
      <c r="F645">
        <v>274</v>
      </c>
      <c r="G645" t="s">
        <v>0</v>
      </c>
    </row>
    <row r="646" spans="1:13" x14ac:dyDescent="0.2">
      <c r="A646">
        <v>2024</v>
      </c>
      <c r="B646" t="s">
        <v>350</v>
      </c>
      <c r="F646">
        <v>218</v>
      </c>
      <c r="G646" t="s">
        <v>0</v>
      </c>
    </row>
    <row r="647" spans="1:13" x14ac:dyDescent="0.2">
      <c r="A647">
        <v>2024</v>
      </c>
      <c r="B647" t="s">
        <v>351</v>
      </c>
      <c r="F647">
        <v>218</v>
      </c>
      <c r="G647" t="s">
        <v>0</v>
      </c>
    </row>
    <row r="648" spans="1:13" x14ac:dyDescent="0.2">
      <c r="A648">
        <v>2024</v>
      </c>
      <c r="B648" t="s">
        <v>355</v>
      </c>
      <c r="F648">
        <v>314</v>
      </c>
      <c r="G648" t="s">
        <v>0</v>
      </c>
      <c r="I648">
        <v>104650</v>
      </c>
      <c r="K648">
        <f>I648 * (200/F648)</f>
        <v>66656.050955414015</v>
      </c>
      <c r="L648">
        <f t="shared" si="51"/>
        <v>1.36</v>
      </c>
      <c r="M648">
        <f t="shared" ref="M648:M649" si="52">K648/L648</f>
        <v>49011.802173098535</v>
      </c>
    </row>
    <row r="649" spans="1:13" x14ac:dyDescent="0.2">
      <c r="A649">
        <v>2024</v>
      </c>
      <c r="B649" t="s">
        <v>356</v>
      </c>
      <c r="F649">
        <v>314</v>
      </c>
      <c r="G649" t="s">
        <v>0</v>
      </c>
      <c r="I649">
        <v>104000</v>
      </c>
      <c r="K649">
        <f>I649 * (200/F649)</f>
        <v>66242.038216560512</v>
      </c>
      <c r="L649">
        <f t="shared" si="51"/>
        <v>1.36</v>
      </c>
      <c r="M649">
        <f t="shared" si="52"/>
        <v>48707.381041588611</v>
      </c>
    </row>
    <row r="650" spans="1:13" x14ac:dyDescent="0.2">
      <c r="A650">
        <v>2024</v>
      </c>
      <c r="B650" t="s">
        <v>357</v>
      </c>
      <c r="F650">
        <v>298</v>
      </c>
      <c r="G650" t="s">
        <v>0</v>
      </c>
    </row>
    <row r="651" spans="1:13" x14ac:dyDescent="0.2">
      <c r="A651">
        <v>2024</v>
      </c>
      <c r="B651" t="s">
        <v>358</v>
      </c>
      <c r="F651">
        <v>298</v>
      </c>
      <c r="G651" t="s">
        <v>0</v>
      </c>
    </row>
    <row r="661" spans="9:9" x14ac:dyDescent="0.2">
      <c r="I661" s="1"/>
    </row>
    <row r="662" spans="9:9" x14ac:dyDescent="0.2">
      <c r="I662" s="1"/>
    </row>
  </sheetData>
  <sortState xmlns:xlrd2="http://schemas.microsoft.com/office/spreadsheetml/2017/richdata2" ref="A2:L663">
    <sortCondition ref="A2:A663"/>
  </sortState>
  <hyperlinks>
    <hyperlink ref="T3" r:id="rId1" display="https://www.fueleconomy.gov/feg/PowerSearch.do?action=noform&amp;year1=1984&amp;year2=2024&amp;minmsrpsel=0&amp;maxmsrpsel=0&amp;city=0&amp;hwy=0&amp;comb=0&amp;cbftelectricity=Electricity&amp;YearSel=1984-2024&amp;make=&amp;mclass=&amp;vfuel=Electricity&amp;vtype=&amp;trany=&amp;drive=&amp;cyl=&amp;MpgSel=000&amp;sortBy=Comb&amp;Units=&amp;url=SearchServlet&amp;opt=new&amp;minmsrp=0&amp;maxmsrp=0&amp;minmpg=0&amp;maxmpg=0&amp;sCharge=&amp;tCharge=&amp;startstop=&amp;cylDeact=&amp;rowLimit=200&amp;pageno=4&amp;tabView=2" xr:uid="{88E1FDAD-073B-DB42-ABC9-9B1C6999DAFD}"/>
    <hyperlink ref="AH5" r:id="rId2" display="https://www.usinflationcalculator.com/" xr:uid="{8CDF31B2-C382-7D48-B305-7D590D15DB51}"/>
  </hyperlinks>
  <pageMargins left="0.7" right="0.7" top="0.75" bottom="0.75" header="0.3" footer="0.3"/>
  <pageSetup paperSize="9" orientation="portrait" horizontalDpi="0" verticalDpi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5C472-13E2-634F-8EA1-A7CA5E539B7F}">
  <dimension ref="B4:O20"/>
  <sheetViews>
    <sheetView workbookViewId="0">
      <selection activeCell="N6" sqref="N6"/>
    </sheetView>
  </sheetViews>
  <sheetFormatPr baseColWidth="10" defaultRowHeight="16" x14ac:dyDescent="0.2"/>
  <sheetData>
    <row r="4" spans="2:15" x14ac:dyDescent="0.2">
      <c r="B4" s="2" t="s">
        <v>379</v>
      </c>
    </row>
    <row r="6" spans="2:15" x14ac:dyDescent="0.2">
      <c r="B6" s="2" t="s">
        <v>102</v>
      </c>
      <c r="C6" s="2" t="s">
        <v>103</v>
      </c>
      <c r="D6" s="2"/>
      <c r="E6" s="2"/>
      <c r="F6" s="2"/>
      <c r="G6" s="2" t="s">
        <v>104</v>
      </c>
      <c r="H6" s="2"/>
      <c r="I6" s="2"/>
      <c r="J6" s="2" t="s">
        <v>106</v>
      </c>
      <c r="K6" s="2"/>
      <c r="L6" s="2" t="s">
        <v>105</v>
      </c>
      <c r="N6" s="2" t="s">
        <v>384</v>
      </c>
    </row>
    <row r="7" spans="2:15" x14ac:dyDescent="0.2">
      <c r="B7">
        <v>2011</v>
      </c>
      <c r="C7" t="s">
        <v>60</v>
      </c>
      <c r="G7">
        <v>73</v>
      </c>
      <c r="H7" t="s">
        <v>0</v>
      </c>
      <c r="J7">
        <v>32780</v>
      </c>
      <c r="L7">
        <v>89808.219178082189</v>
      </c>
      <c r="N7">
        <f t="shared" ref="N7:N9" si="0">L7 / (1 + O7)</f>
        <v>94534.967555875992</v>
      </c>
      <c r="O7">
        <v>-0.05</v>
      </c>
    </row>
    <row r="8" spans="2:15" x14ac:dyDescent="0.2">
      <c r="B8">
        <v>2012</v>
      </c>
      <c r="C8" t="s">
        <v>77</v>
      </c>
      <c r="G8">
        <v>62</v>
      </c>
      <c r="H8" t="s">
        <v>0</v>
      </c>
      <c r="J8">
        <v>29125</v>
      </c>
      <c r="L8">
        <v>93951.612903225803</v>
      </c>
      <c r="N8">
        <f t="shared" si="0"/>
        <v>96857.332889923506</v>
      </c>
      <c r="O8">
        <v>-0.03</v>
      </c>
    </row>
    <row r="9" spans="2:15" x14ac:dyDescent="0.2">
      <c r="B9">
        <v>2013</v>
      </c>
      <c r="C9" t="s">
        <v>162</v>
      </c>
      <c r="G9">
        <v>208</v>
      </c>
      <c r="H9" t="s">
        <v>0</v>
      </c>
      <c r="J9">
        <v>69900</v>
      </c>
      <c r="L9">
        <v>67211.538461538468</v>
      </c>
      <c r="N9">
        <f t="shared" si="0"/>
        <v>68304.40900562852</v>
      </c>
      <c r="O9">
        <v>-1.6E-2</v>
      </c>
    </row>
    <row r="10" spans="2:15" x14ac:dyDescent="0.2">
      <c r="B10">
        <v>2014</v>
      </c>
      <c r="C10" t="s">
        <v>40</v>
      </c>
      <c r="G10">
        <v>82</v>
      </c>
      <c r="H10" t="s">
        <v>0</v>
      </c>
      <c r="J10">
        <v>26685</v>
      </c>
      <c r="L10">
        <v>65085.365853658535</v>
      </c>
      <c r="N10">
        <f>L10 / (1 + O10)</f>
        <v>65085.365853658535</v>
      </c>
      <c r="O10">
        <v>0</v>
      </c>
    </row>
    <row r="11" spans="2:15" x14ac:dyDescent="0.2">
      <c r="B11">
        <v>2015</v>
      </c>
      <c r="C11" t="s">
        <v>40</v>
      </c>
      <c r="G11">
        <v>82</v>
      </c>
      <c r="H11" t="s">
        <v>0</v>
      </c>
      <c r="J11">
        <v>25170</v>
      </c>
      <c r="L11">
        <v>61390.243902439026</v>
      </c>
      <c r="N11">
        <f>L11 / (1 + O11)</f>
        <v>61328.914987451579</v>
      </c>
      <c r="O11">
        <v>1E-3</v>
      </c>
    </row>
    <row r="12" spans="2:15" x14ac:dyDescent="0.2">
      <c r="B12">
        <v>2016</v>
      </c>
      <c r="C12" t="s">
        <v>79</v>
      </c>
      <c r="G12">
        <v>107</v>
      </c>
      <c r="H12" t="s">
        <v>0</v>
      </c>
      <c r="J12">
        <v>29010</v>
      </c>
      <c r="L12">
        <v>54224.299065420557</v>
      </c>
      <c r="N12">
        <f t="shared" ref="N12:N20" si="1">L12 / (1 + O12)</f>
        <v>53475.640103965045</v>
      </c>
      <c r="O12">
        <v>1.4E-2</v>
      </c>
    </row>
    <row r="13" spans="2:15" x14ac:dyDescent="0.2">
      <c r="B13">
        <v>2017</v>
      </c>
      <c r="C13" t="s">
        <v>14</v>
      </c>
      <c r="G13">
        <v>310</v>
      </c>
      <c r="H13" t="s">
        <v>0</v>
      </c>
      <c r="J13">
        <v>44000</v>
      </c>
      <c r="L13">
        <v>28387.096774193549</v>
      </c>
      <c r="N13">
        <f t="shared" si="1"/>
        <v>27427.146641732899</v>
      </c>
      <c r="O13">
        <v>3.5000000000000003E-2</v>
      </c>
    </row>
    <row r="14" spans="2:15" x14ac:dyDescent="0.2">
      <c r="B14">
        <v>2018</v>
      </c>
      <c r="C14" t="s">
        <v>14</v>
      </c>
      <c r="G14">
        <v>310</v>
      </c>
      <c r="H14" t="s">
        <v>0</v>
      </c>
      <c r="J14">
        <v>49000</v>
      </c>
      <c r="L14">
        <v>31612.903225806451</v>
      </c>
      <c r="N14">
        <f t="shared" si="1"/>
        <v>29795.384755708248</v>
      </c>
      <c r="O14">
        <v>6.0999999999999999E-2</v>
      </c>
    </row>
    <row r="15" spans="2:15" x14ac:dyDescent="0.2">
      <c r="B15">
        <v>2019</v>
      </c>
      <c r="C15" t="s">
        <v>14</v>
      </c>
      <c r="G15">
        <v>310</v>
      </c>
      <c r="H15" t="s">
        <v>0</v>
      </c>
      <c r="J15">
        <v>43000</v>
      </c>
      <c r="L15">
        <v>27741.935483870966</v>
      </c>
      <c r="N15">
        <f t="shared" si="1"/>
        <v>25686.977299880524</v>
      </c>
      <c r="O15">
        <v>0.08</v>
      </c>
    </row>
    <row r="16" spans="2:15" x14ac:dyDescent="0.2">
      <c r="B16">
        <v>2020</v>
      </c>
      <c r="C16" t="s">
        <v>35</v>
      </c>
      <c r="G16">
        <v>259</v>
      </c>
      <c r="H16" t="s">
        <v>0</v>
      </c>
      <c r="J16">
        <v>36620</v>
      </c>
      <c r="L16">
        <v>28277.992277992278</v>
      </c>
      <c r="N16">
        <f t="shared" si="1"/>
        <v>25871.905103378114</v>
      </c>
      <c r="O16">
        <v>9.2999999999999999E-2</v>
      </c>
    </row>
    <row r="17" spans="2:15" x14ac:dyDescent="0.2">
      <c r="B17">
        <v>2021</v>
      </c>
      <c r="C17" t="s">
        <v>35</v>
      </c>
      <c r="G17">
        <v>259</v>
      </c>
      <c r="H17" t="s">
        <v>0</v>
      </c>
      <c r="J17">
        <v>36500</v>
      </c>
      <c r="L17">
        <v>28185.328185328184</v>
      </c>
      <c r="N17">
        <f t="shared" si="1"/>
        <v>24616.007148758239</v>
      </c>
      <c r="O17">
        <v>0.14499999999999999</v>
      </c>
    </row>
    <row r="18" spans="2:15" x14ac:dyDescent="0.2">
      <c r="B18">
        <v>2022</v>
      </c>
      <c r="C18" t="s">
        <v>35</v>
      </c>
      <c r="G18">
        <v>259</v>
      </c>
      <c r="H18" t="s">
        <v>0</v>
      </c>
      <c r="J18">
        <v>31000</v>
      </c>
      <c r="L18">
        <v>23938.223938223939</v>
      </c>
      <c r="N18">
        <f t="shared" si="1"/>
        <v>19367.495095650436</v>
      </c>
      <c r="O18">
        <v>0.23599999999999999</v>
      </c>
    </row>
    <row r="19" spans="2:15" x14ac:dyDescent="0.2">
      <c r="B19">
        <v>2023</v>
      </c>
      <c r="C19" t="s">
        <v>35</v>
      </c>
      <c r="G19">
        <v>259</v>
      </c>
      <c r="H19" t="s">
        <v>0</v>
      </c>
      <c r="J19">
        <v>26500</v>
      </c>
      <c r="L19">
        <v>20463.320463320462</v>
      </c>
      <c r="N19">
        <f t="shared" si="1"/>
        <v>15741.015741015739</v>
      </c>
      <c r="O19">
        <v>0.3</v>
      </c>
    </row>
    <row r="20" spans="2:15" x14ac:dyDescent="0.2">
      <c r="B20">
        <v>2024</v>
      </c>
      <c r="C20" t="s">
        <v>3</v>
      </c>
      <c r="G20">
        <v>361</v>
      </c>
      <c r="H20" t="s">
        <v>0</v>
      </c>
      <c r="J20">
        <v>38615</v>
      </c>
      <c r="L20">
        <v>21393.351800554017</v>
      </c>
      <c r="N20">
        <f t="shared" si="1"/>
        <v>15730.405735701484</v>
      </c>
      <c r="O20" s="7">
        <v>0.36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Analysis and Graphs</vt:lpstr>
      <vt:lpstr>Lowest Cost per 200 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Bradd Libby</dc:creator>
  <cp:lastModifiedBy>Bradd Libby</cp:lastModifiedBy>
  <dcterms:created xsi:type="dcterms:W3CDTF">2023-11-20T18:24:53Z</dcterms:created>
  <dcterms:modified xsi:type="dcterms:W3CDTF">2024-04-11T16:18:25Z</dcterms:modified>
</cp:coreProperties>
</file>